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activeTab="1"/>
  </bookViews>
  <sheets>
    <sheet name="Старшие сах." sheetId="7" r:id="rId1"/>
    <sheet name="целиякия  старш" sheetId="8" r:id="rId2"/>
  </sheets>
  <definedNames>
    <definedName name="_xlnm._FilterDatabase" localSheetId="0" hidden="1">'Старшие сах.'!$B$1:$E$220</definedName>
    <definedName name="_xlnm._FilterDatabase" localSheetId="1" hidden="1">'целиякия  старш'!$C$1:$F$214</definedName>
    <definedName name="_xlnm.Print_Area" localSheetId="0">'Старшие сах.'!$A$1:$M$219</definedName>
    <definedName name="_xlnm.Print_Area" localSheetId="1">'целиякия  старш'!$A$1:$P$209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8" l="1"/>
  <c r="F111" i="7"/>
  <c r="J75" i="7" l="1"/>
  <c r="J199" i="7" l="1"/>
  <c r="I199" i="7"/>
  <c r="H199" i="7"/>
  <c r="L157" i="8"/>
  <c r="L208" i="8" l="1"/>
  <c r="I191" i="8"/>
  <c r="G191" i="8"/>
  <c r="O182" i="8"/>
  <c r="L182" i="8"/>
  <c r="O20" i="8"/>
  <c r="K20" i="8"/>
  <c r="I20" i="8"/>
  <c r="L216" i="7" l="1"/>
  <c r="J216" i="7"/>
  <c r="I216" i="7"/>
  <c r="H216" i="7"/>
  <c r="H102" i="7"/>
  <c r="L21" i="7"/>
  <c r="J21" i="7"/>
  <c r="L54" i="8"/>
  <c r="O104" i="8"/>
  <c r="L104" i="8"/>
  <c r="K104" i="8"/>
  <c r="I104" i="8"/>
  <c r="K139" i="8"/>
  <c r="I139" i="8"/>
  <c r="O191" i="8"/>
  <c r="L191" i="8"/>
  <c r="K191" i="8"/>
  <c r="O54" i="8"/>
  <c r="I54" i="8"/>
  <c r="I21" i="7"/>
  <c r="H21" i="7"/>
  <c r="O200" i="8" l="1"/>
  <c r="L200" i="8"/>
  <c r="K200" i="8"/>
  <c r="I200" i="8"/>
  <c r="K182" i="8"/>
  <c r="I182" i="8"/>
  <c r="O148" i="8"/>
  <c r="L148" i="8"/>
  <c r="K148" i="8"/>
  <c r="I148" i="8"/>
  <c r="O131" i="8"/>
  <c r="L131" i="8"/>
  <c r="K131" i="8"/>
  <c r="I131" i="8"/>
  <c r="O96" i="8"/>
  <c r="L96" i="8"/>
  <c r="K96" i="8"/>
  <c r="I96" i="8"/>
  <c r="O78" i="8"/>
  <c r="L78" i="8"/>
  <c r="K78" i="8"/>
  <c r="I78" i="8"/>
  <c r="O45" i="8"/>
  <c r="L45" i="8"/>
  <c r="K45" i="8"/>
  <c r="I45" i="8"/>
  <c r="L29" i="8"/>
  <c r="O29" i="8"/>
  <c r="K29" i="8"/>
  <c r="I29" i="8"/>
  <c r="L208" i="7"/>
  <c r="J208" i="7"/>
  <c r="I208" i="7"/>
  <c r="H208" i="7"/>
  <c r="L190" i="7"/>
  <c r="J190" i="7"/>
  <c r="J200" i="7" s="1"/>
  <c r="I190" i="7"/>
  <c r="H190" i="7"/>
  <c r="H200" i="7" s="1"/>
  <c r="L174" i="7"/>
  <c r="J174" i="7"/>
  <c r="I174" i="7"/>
  <c r="H174" i="7"/>
  <c r="L155" i="7"/>
  <c r="J155" i="7"/>
  <c r="I155" i="7"/>
  <c r="H155" i="7"/>
  <c r="L138" i="7"/>
  <c r="J138" i="7"/>
  <c r="I138" i="7"/>
  <c r="H138" i="7"/>
  <c r="L120" i="7"/>
  <c r="J120" i="7"/>
  <c r="I120" i="7"/>
  <c r="H120" i="7"/>
  <c r="L102" i="7"/>
  <c r="J102" i="7"/>
  <c r="I102" i="7"/>
  <c r="L84" i="7"/>
  <c r="J84" i="7"/>
  <c r="I84" i="7"/>
  <c r="H84" i="7"/>
  <c r="H66" i="7"/>
  <c r="L66" i="7"/>
  <c r="J66" i="7"/>
  <c r="I66" i="7"/>
  <c r="H30" i="7"/>
  <c r="L46" i="7"/>
  <c r="J46" i="7"/>
  <c r="I46" i="7"/>
  <c r="H46" i="7"/>
  <c r="L30" i="7"/>
  <c r="J30" i="7"/>
  <c r="I30" i="7"/>
  <c r="L12" i="7"/>
  <c r="J12" i="7"/>
  <c r="I12" i="7"/>
  <c r="H12" i="7"/>
  <c r="O11" i="8"/>
  <c r="O21" i="8" s="1"/>
  <c r="L11" i="8"/>
  <c r="K11" i="8"/>
  <c r="I11" i="8"/>
  <c r="I21" i="8" s="1"/>
  <c r="O157" i="8" l="1"/>
  <c r="O208" i="8" l="1"/>
  <c r="K208" i="8"/>
  <c r="I208" i="8"/>
  <c r="O173" i="8"/>
  <c r="L173" i="8"/>
  <c r="K173" i="8"/>
  <c r="I173" i="8"/>
  <c r="O140" i="8"/>
  <c r="I69" i="8"/>
  <c r="O69" i="8"/>
  <c r="L69" i="8"/>
  <c r="K69" i="8"/>
  <c r="O36" i="8"/>
  <c r="L36" i="8"/>
  <c r="K36" i="8"/>
  <c r="I36" i="8"/>
  <c r="L217" i="7"/>
  <c r="J217" i="7"/>
  <c r="I217" i="7"/>
  <c r="H217" i="7"/>
  <c r="H146" i="7"/>
  <c r="I146" i="7"/>
  <c r="J146" i="7"/>
  <c r="L146" i="7"/>
  <c r="H181" i="7"/>
  <c r="H182" i="7" s="1"/>
  <c r="L181" i="7"/>
  <c r="L182" i="7" s="1"/>
  <c r="J181" i="7"/>
  <c r="J182" i="7" s="1"/>
  <c r="I181" i="7"/>
  <c r="I182" i="7" s="1"/>
  <c r="L110" i="7"/>
  <c r="J110" i="7"/>
  <c r="I110" i="7"/>
  <c r="H110" i="7"/>
  <c r="L75" i="7"/>
  <c r="I75" i="7"/>
  <c r="H75" i="7"/>
  <c r="I37" i="7"/>
  <c r="H37" i="7"/>
  <c r="L37" i="7"/>
  <c r="J37" i="7"/>
  <c r="L93" i="7" l="1"/>
  <c r="L94" i="7" s="1"/>
  <c r="L129" i="7"/>
  <c r="L130" i="7" s="1"/>
  <c r="L147" i="7"/>
  <c r="L199" i="7"/>
  <c r="L200" i="7" s="1"/>
  <c r="L55" i="7"/>
  <c r="L38" i="7"/>
  <c r="L58" i="7" l="1"/>
  <c r="L37" i="8"/>
  <c r="O209" i="8"/>
  <c r="L209" i="8"/>
  <c r="K209" i="8"/>
  <c r="I209" i="8"/>
  <c r="O165" i="8"/>
  <c r="O174" i="8" s="1"/>
  <c r="L165" i="8"/>
  <c r="L174" i="8" s="1"/>
  <c r="K165" i="8"/>
  <c r="K174" i="8" s="1"/>
  <c r="I165" i="8"/>
  <c r="I174" i="8" s="1"/>
  <c r="K157" i="8"/>
  <c r="I157" i="8"/>
  <c r="O158" i="8"/>
  <c r="L140" i="8"/>
  <c r="K140" i="8"/>
  <c r="I140" i="8"/>
  <c r="O122" i="8"/>
  <c r="L122" i="8"/>
  <c r="K122" i="8"/>
  <c r="I122" i="8"/>
  <c r="O113" i="8"/>
  <c r="L113" i="8"/>
  <c r="K113" i="8"/>
  <c r="I113" i="8"/>
  <c r="O105" i="8"/>
  <c r="L105" i="8"/>
  <c r="K105" i="8"/>
  <c r="I105" i="8"/>
  <c r="O87" i="8"/>
  <c r="L87" i="8"/>
  <c r="K87" i="8"/>
  <c r="I87" i="8"/>
  <c r="O62" i="8"/>
  <c r="O70" i="8" s="1"/>
  <c r="L62" i="8"/>
  <c r="L70" i="8" s="1"/>
  <c r="K62" i="8"/>
  <c r="K70" i="8" s="1"/>
  <c r="I62" i="8"/>
  <c r="I70" i="8" s="1"/>
  <c r="O37" i="8"/>
  <c r="K37" i="8"/>
  <c r="I37" i="8"/>
  <c r="L21" i="8"/>
  <c r="K21" i="8"/>
  <c r="I192" i="8" l="1"/>
  <c r="I158" i="8"/>
  <c r="K192" i="8"/>
  <c r="K158" i="8"/>
  <c r="L192" i="8"/>
  <c r="L158" i="8"/>
  <c r="O192" i="8"/>
  <c r="I55" i="8"/>
  <c r="K88" i="8"/>
  <c r="K123" i="8"/>
  <c r="K55" i="8"/>
  <c r="L88" i="8"/>
  <c r="L123" i="8"/>
  <c r="L55" i="8"/>
  <c r="O88" i="8"/>
  <c r="O123" i="8"/>
  <c r="I88" i="8"/>
  <c r="I123" i="8"/>
  <c r="O55" i="8"/>
  <c r="I200" i="7"/>
  <c r="L165" i="7"/>
  <c r="L166" i="7" s="1"/>
  <c r="J165" i="7"/>
  <c r="J166" i="7" s="1"/>
  <c r="I165" i="7"/>
  <c r="I166" i="7" s="1"/>
  <c r="H165" i="7"/>
  <c r="H166" i="7" s="1"/>
  <c r="J147" i="7"/>
  <c r="I147" i="7"/>
  <c r="H147" i="7"/>
  <c r="J129" i="7"/>
  <c r="J130" i="7" s="1"/>
  <c r="I129" i="7"/>
  <c r="H129" i="7"/>
  <c r="H130" i="7" s="1"/>
  <c r="L111" i="7"/>
  <c r="J111" i="7"/>
  <c r="I111" i="7"/>
  <c r="H111" i="7"/>
  <c r="J93" i="7"/>
  <c r="J94" i="7" s="1"/>
  <c r="I93" i="7"/>
  <c r="I94" i="7" s="1"/>
  <c r="H93" i="7"/>
  <c r="H94" i="7" s="1"/>
  <c r="L76" i="7"/>
  <c r="J76" i="7"/>
  <c r="I76" i="7"/>
  <c r="H76" i="7"/>
  <c r="J55" i="7"/>
  <c r="I55" i="7"/>
  <c r="I58" i="7" s="1"/>
  <c r="H55" i="7"/>
  <c r="H58" i="7" s="1"/>
  <c r="J38" i="7"/>
  <c r="I38" i="7"/>
  <c r="H38" i="7"/>
  <c r="L22" i="7"/>
  <c r="J22" i="7"/>
  <c r="I22" i="7"/>
  <c r="H22" i="7" l="1"/>
  <c r="J58" i="7"/>
  <c r="I130" i="7"/>
</calcChain>
</file>

<file path=xl/sharedStrings.xml><?xml version="1.0" encoding="utf-8"?>
<sst xmlns="http://schemas.openxmlformats.org/spreadsheetml/2006/main" count="723" uniqueCount="211">
  <si>
    <t>№ рец.</t>
  </si>
  <si>
    <t>Наименование блюд</t>
  </si>
  <si>
    <t>Выход</t>
  </si>
  <si>
    <t>Белки, г</t>
  </si>
  <si>
    <t>Жиры, г</t>
  </si>
  <si>
    <t>Углеводы, г</t>
  </si>
  <si>
    <t>Калорийность, ккал</t>
  </si>
  <si>
    <t>1 ДЕНЬ</t>
  </si>
  <si>
    <t>ЗАВТРАК</t>
  </si>
  <si>
    <t>№173/2015г,Дели</t>
  </si>
  <si>
    <t>200/15/7</t>
  </si>
  <si>
    <t>Итого:</t>
  </si>
  <si>
    <t>ОБЕД</t>
  </si>
  <si>
    <t>№ 338/2015 г Дели</t>
  </si>
  <si>
    <t>№45/2015г,Дели</t>
  </si>
  <si>
    <t>№ 111 сб.рецептур 2004 г.</t>
  </si>
  <si>
    <t>№ 541/2004 год</t>
  </si>
  <si>
    <t>200/15</t>
  </si>
  <si>
    <t>ХЛЕБЦЫ ГРЕЧНЕВЫЕ 40 г</t>
  </si>
  <si>
    <t>2 ДЕНЬ</t>
  </si>
  <si>
    <t>№ 705 Сбор. рецеп. 2004 г</t>
  </si>
  <si>
    <t>№52/2015г,Дели</t>
  </si>
  <si>
    <t>№97/2015г,Дели</t>
  </si>
  <si>
    <t>№291/2015г,Дели</t>
  </si>
  <si>
    <t>3 ДЕНЬ</t>
  </si>
  <si>
    <t>№303/2015г,Дели</t>
  </si>
  <si>
    <t>№98/2015г,Дели</t>
  </si>
  <si>
    <t>№260/2015г,Дели</t>
  </si>
  <si>
    <t>50/50</t>
  </si>
  <si>
    <t>№139/2015г,Дели</t>
  </si>
  <si>
    <t>4 ДЕНЬ</t>
  </si>
  <si>
    <t>№340 сбор.2004/210 Дели 2015</t>
  </si>
  <si>
    <t>№102/2015г,Дели</t>
  </si>
  <si>
    <t>5 ДЕНЬ</t>
  </si>
  <si>
    <t>№88/2015г,Дели</t>
  </si>
  <si>
    <t>№ 464 Сбор. рецеп. 2004 г</t>
  </si>
  <si>
    <t>Сб.,М:ДеЛи плюс,2015,рец.№199</t>
  </si>
  <si>
    <t>6 ДЕНЬ</t>
  </si>
  <si>
    <t>№ 305,  Сбор. рец 2004 г</t>
  </si>
  <si>
    <t>№47/2015г,Дели</t>
  </si>
  <si>
    <t>№ 700 Сбор. рецеп. 2004 г</t>
  </si>
  <si>
    <t>№304/2015г,Дели</t>
  </si>
  <si>
    <t>№302/2015г,Дели</t>
  </si>
  <si>
    <t>№ 338 Дели 2015 г</t>
  </si>
  <si>
    <t>№ 371 Сбор.2004г</t>
  </si>
  <si>
    <t>№312/2015г,Дели</t>
  </si>
  <si>
    <t>2 неделя</t>
  </si>
  <si>
    <t>1 неделя</t>
  </si>
  <si>
    <t>№ 14/2015 г Дели</t>
  </si>
  <si>
    <t>№96/2015г,Дели</t>
  </si>
  <si>
    <t>№ 42 /1983 г № 15/2015г Дели</t>
  </si>
  <si>
    <t>СЫР ПОРЦИЯМИ 10 г</t>
  </si>
  <si>
    <t>25/10/10</t>
  </si>
  <si>
    <t>№288/2015г,Дели</t>
  </si>
  <si>
    <t>№ 216 Сбор.2004</t>
  </si>
  <si>
    <t>РАГУ  ОВОЩНОЕ (без томатной пасты)</t>
  </si>
  <si>
    <t xml:space="preserve">МАСЛО СЛИВОЧНОЕ (ПОРЦИЯМИ)  </t>
  </si>
  <si>
    <t>САЛАТ ИЗ БЕЛОКОЧАННОЙ КАПУСТЫ (капуста,морковь,без сахара,м/раст)</t>
  </si>
  <si>
    <t>РАССОЛЬНИК ЛЕНИНГРАДСКИЙ  (картофель очищ.)</t>
  </si>
  <si>
    <t xml:space="preserve">КАША ВЯЗКАЯ МОЛОЧНАЯ ИЗ ПШЁННОЙ КРУПЫ С МАСЛОМ (без сахара) </t>
  </si>
  <si>
    <t xml:space="preserve">ПЛОВ ИЗ ПТИЦЫ </t>
  </si>
  <si>
    <t xml:space="preserve">БУТЕРБРОД С СЫРОМ, МАСЛОМ </t>
  </si>
  <si>
    <t xml:space="preserve">КАША ВЯЗКАЯ МОЛОЧНАЯ ИЗ ГЕРКУЛЕСОВОЙ КРУПЫ С МАСЛОМ </t>
  </si>
  <si>
    <t>САЛАТ ИЗ МОРКОВИ С ЯБЛОКАМИ (без сахара)</t>
  </si>
  <si>
    <t xml:space="preserve">СУП КРЕСТЬЯНСКИЙ С КРУПОЙ </t>
  </si>
  <si>
    <t xml:space="preserve">БЕФСТРОГАНОВ </t>
  </si>
  <si>
    <t>КАША ВЯЗКАЯ МОЛОЧНАЯ ИЗ ГРЕЧНЕВОЙ КРУПЫ С МАСЛОМ (без сахара)</t>
  </si>
  <si>
    <t xml:space="preserve">ПТИЦА ОТВАРНАЯ  </t>
  </si>
  <si>
    <t xml:space="preserve">КАПУСТА  ТУШЕНАЯ </t>
  </si>
  <si>
    <t>КАРТОФЕЛЬ  ТУШЁНЫЙ</t>
  </si>
  <si>
    <t xml:space="preserve">СЫР ПОРЦИЯМИ </t>
  </si>
  <si>
    <t xml:space="preserve">КАША ГРЕЧНЕВАЯ РАССЫПЧАТАЯ   </t>
  </si>
  <si>
    <t>ЩИ ИЗ СВЕЖЕЙ КАПУСТЫ С КАРТОФЕЛЕМ СО СМЕТАНОЙ</t>
  </si>
  <si>
    <t>САЛАТ ИЗ МОРКОВИ (без сахара)</t>
  </si>
  <si>
    <t>№ 62 Дели 2015 г</t>
  </si>
  <si>
    <t>250/5</t>
  </si>
  <si>
    <t>ТЕФТЕЛИ ИЗ ГОВЯДИНЫ (паровые, без пшенич.муки, хлеба, сухарей)</t>
  </si>
  <si>
    <t xml:space="preserve">БУТЕРБРОД С СЫРОМ, МАСЛОМ (хлеб сельский) </t>
  </si>
  <si>
    <t>САЛАТ ИЗ КВАШЕНОЙ КАПУСТЫ (без сахара)</t>
  </si>
  <si>
    <t>№ 268/2015г,Дели</t>
  </si>
  <si>
    <t>КАША ПЕРЛОВАЯ ВЯЗКАЯ С МАСЛОМ</t>
  </si>
  <si>
    <t>КОТЛЕТЫ ИЗ ГОВЯДИНЫ (без пшенич.муки,хлеба,сухарей)</t>
  </si>
  <si>
    <t xml:space="preserve">НАПИТОК ИЗ ЗАМОРОЖЕННОЙ КЛЮКВЫ </t>
  </si>
  <si>
    <t xml:space="preserve">ХЛЕБ РЖАНОЙ </t>
  </si>
  <si>
    <t xml:space="preserve">САЛАТ ИЗ СВЕКЛЫ ОТВАРНОЙ </t>
  </si>
  <si>
    <t>№294/2015г,Дели</t>
  </si>
  <si>
    <t>КОТЛЕТЫ РУБЛЕННЫЕ ИЗ ПТИЦЫ (без хлеба, сухарей)</t>
  </si>
  <si>
    <t>БУТЕРБРОД С СЫРОМ, МАСЛОМ (хлеб ржаной)</t>
  </si>
  <si>
    <t xml:space="preserve">ГОРБУША ПРИПУЩЕННАЯ (ФИЛЕ) </t>
  </si>
  <si>
    <t>Рец.№265 Сбор.2015г Дели</t>
  </si>
  <si>
    <t xml:space="preserve">КАША ВЯЗКАЯ МОЛОЧНАЯ ИЗ ПШЁННОЙ КРУПЫ С МАСЛОМ </t>
  </si>
  <si>
    <t xml:space="preserve">ХЛЕБЦЫ РИСОВЫЕ </t>
  </si>
  <si>
    <t>БОРЩ  СИБИРСКИЙ  (без томатной пасты)</t>
  </si>
  <si>
    <t>№266/2015г,Дели</t>
  </si>
  <si>
    <t>БИФШТЕКС РУБЛЕНЫЙ</t>
  </si>
  <si>
    <t xml:space="preserve">БИФШТЕКС РУБЛЕНЫЙ </t>
  </si>
  <si>
    <t>ЧАЙ  С САХАРОМ</t>
  </si>
  <si>
    <t xml:space="preserve">ХЛЕБЦЫ ГРЕЧНЕВЫЕ </t>
  </si>
  <si>
    <t>ПЛОВ ИЗ ПТИЦЫ (без томатной пасты)</t>
  </si>
  <si>
    <t xml:space="preserve">САЛАТ ИЗ МОРКОВИ С ЯБЛОКАМИ </t>
  </si>
  <si>
    <t>ГУЛЯШ  (без томатной пасты, пшенич.муки)</t>
  </si>
  <si>
    <t xml:space="preserve">ОМЛЕТ НАТУРАЛЬНЫЙ  </t>
  </si>
  <si>
    <t>САЛАТ ИЗ БЕЛОКОЧАННОЙ КАПУСТЫ</t>
  </si>
  <si>
    <t xml:space="preserve">ЧАЙ С ЛИМОНОМ </t>
  </si>
  <si>
    <t>№289/2015г,Дели</t>
  </si>
  <si>
    <t xml:space="preserve">САЛАТ ИЗ МОРКОВИ </t>
  </si>
  <si>
    <t>ЩИ ИЗ СВЕЖЕЙ КАПУСТЫ С КАРТОФЕЛЕМ (без томатной пасты)</t>
  </si>
  <si>
    <t xml:space="preserve">ПЮРЕ ИЗ БОБОВЫХ </t>
  </si>
  <si>
    <t>КАША  МОЛОЧНАЯ "ЯНТАРНАЯ" с МАСЛОМ</t>
  </si>
  <si>
    <t>ХЛЕБЦЫ РИСОВЫЕ</t>
  </si>
  <si>
    <t>№136/2015г,Дели</t>
  </si>
  <si>
    <t>ОВОЩИ ПРИПУЩЕННЫЕ</t>
  </si>
  <si>
    <t>НАПИТОК ИЗ ЗАМОРОЖЕННОЙ КЛЮКВЫ</t>
  </si>
  <si>
    <t>№ 281/2015г,Дели</t>
  </si>
  <si>
    <t>БИТОЧКИ ПАРОВЫЕ (без хлеба)</t>
  </si>
  <si>
    <t xml:space="preserve">РИС  ОТВАРНОЙ С  МАСЛОМ  </t>
  </si>
  <si>
    <t xml:space="preserve">ЧАЙ С САХАРОМ </t>
  </si>
  <si>
    <t xml:space="preserve">ПТИЦА ОТВАРНАЯ </t>
  </si>
  <si>
    <t>ГОРБУША ПРИПУЩЕННАЯ</t>
  </si>
  <si>
    <t xml:space="preserve">ПЮРЕ  КАРТОФЕЛЬНОЕ  С МАСЛОМ </t>
  </si>
  <si>
    <t>ХЛЕБЦЫ ГРЕЧНЕВЫЕ</t>
  </si>
  <si>
    <t xml:space="preserve"> №376 Дели 2015 </t>
  </si>
  <si>
    <t xml:space="preserve">САЛАТ ИЗ КВАШЕННОЙ КАПУСТЫ </t>
  </si>
  <si>
    <t xml:space="preserve">РАГУ  ОВОЩНОЕ </t>
  </si>
  <si>
    <t>НАПИТОК ИЗ ШИПОВНИКА</t>
  </si>
  <si>
    <t>№377/2015г,Дели</t>
  </si>
  <si>
    <t>ЧАЙ С МОЛОКОМ</t>
  </si>
  <si>
    <t>№378/2015г,Дели</t>
  </si>
  <si>
    <t>№ 59/2015 г Дели</t>
  </si>
  <si>
    <t>КАПУСТА  ТУШЕНАЯ (без томатной пасты, пшенич.муки)</t>
  </si>
  <si>
    <t>НАПИТОК ИЗ КУРАГИ</t>
  </si>
  <si>
    <t>№ 704 2004 г</t>
  </si>
  <si>
    <t xml:space="preserve">№376 Дели 2015 </t>
  </si>
  <si>
    <t>РАГУ ИЗ ПТИЦЫ (без томатной пасты, пшенич.муки)</t>
  </si>
  <si>
    <t>ТЕФТЕЛИ ИЗ ГОВЯДИНЫ (без пшенич.хлеба)</t>
  </si>
  <si>
    <t>ЧАЙ  С МОЛОКОМ</t>
  </si>
  <si>
    <t>№ 631 Сбор. рецеп. 2004 г</t>
  </si>
  <si>
    <t>№99/2015г,Дели</t>
  </si>
  <si>
    <t>№348/2015г,Дели</t>
  </si>
  <si>
    <t>№376/2015г,Дели</t>
  </si>
  <si>
    <t>ЧАЙ без сахара</t>
  </si>
  <si>
    <t>НАПИТОК ИЗ ШИПОВНИКА без сахара</t>
  </si>
  <si>
    <t>ЧАЙ С ЛИМОНОМ без сахара</t>
  </si>
  <si>
    <t>ЧАЙ С МОЛОКОМ без сахара</t>
  </si>
  <si>
    <t>ЧАЙ С ЛИМОНОМ  без сахара</t>
  </si>
  <si>
    <t>ЧАЙ  С МОЛОКОМ без сахара</t>
  </si>
  <si>
    <t>НАПИТОК ИЗ ЗАМОРОЖЕННОЙ КЛЮКВЫ без сахара</t>
  </si>
  <si>
    <t>ЧАЙ  без сахара</t>
  </si>
  <si>
    <t>№250/2015г,Дели</t>
  </si>
  <si>
    <t xml:space="preserve"> 15/2015г Дели</t>
  </si>
  <si>
    <t>№3/2015г,Дели</t>
  </si>
  <si>
    <t>№ 49 Сбор. рецеп. 2004 г</t>
  </si>
  <si>
    <t>№ 510/2015г,Дели</t>
  </si>
  <si>
    <t>15/2015г Дели</t>
  </si>
  <si>
    <t>ФРУКТ (Груша)</t>
  </si>
  <si>
    <t>Всего:</t>
  </si>
  <si>
    <t>ФРУКТ (Яблоко)</t>
  </si>
  <si>
    <t>КАША ВЯЗКАЯ МОЛОЧНАЯ ИЗ КУКУРУЗНОЙ КРУПЫ (с маслом)</t>
  </si>
  <si>
    <t>200/ 15</t>
  </si>
  <si>
    <t>САЛАТ ИЗ СВЕКЛЫ ОТВАРНОЙ (с маслом)</t>
  </si>
  <si>
    <t>1 шт</t>
  </si>
  <si>
    <t>Яицо отварное</t>
  </si>
  <si>
    <t>№14/2015г Дели</t>
  </si>
  <si>
    <t>Масло Сливочное (Порциями)</t>
  </si>
  <si>
    <t>№29/2015г,Дели</t>
  </si>
  <si>
    <t>КАША ВЯЗКАЯ МОЛОЧНАЯ ИЗ РИСА с маслом</t>
  </si>
  <si>
    <t>ФРУКТ (Мандарин)</t>
  </si>
  <si>
    <t>ФРУКТ(Мандарин)</t>
  </si>
  <si>
    <t>ФРУКТ( Груша)</t>
  </si>
  <si>
    <t>200/5</t>
  </si>
  <si>
    <t>50/180</t>
  </si>
  <si>
    <t>200/ 5</t>
  </si>
  <si>
    <t>180/5</t>
  </si>
  <si>
    <t>180/50г</t>
  </si>
  <si>
    <t>СУП КАРТОФЕЛЬНЫЙ С ФРИКАДЕЛЬКАМИ МЯСНЫМИ</t>
  </si>
  <si>
    <t>250/ 10</t>
  </si>
  <si>
    <t>КОМПОТ ИЗ СУХОФРУКТОВ</t>
  </si>
  <si>
    <t>КОМПОТ ИЗ ЯБЛОК</t>
  </si>
  <si>
    <t xml:space="preserve">СУП КАРТОФЕЛЬНЫЙ С БОБОВЫМИ С ФРИКАДЕЛЬКАМИ МЯСНЫМИ   </t>
  </si>
  <si>
    <t>250 /10</t>
  </si>
  <si>
    <t>СУП ИЗ ОВОЩЕЙ С ФРИКАДЕЛЬКАМИ МЯСНЫМИ</t>
  </si>
  <si>
    <t>КОМПОТИЗ УРЮКА</t>
  </si>
  <si>
    <t>КОМПОТ ИЗ УРЮКА</t>
  </si>
  <si>
    <t>САЛАТ ИЗ КВАШЕНОЙ КАПУСТЫ</t>
  </si>
  <si>
    <t>250\10</t>
  </si>
  <si>
    <t>СУП КАРТОФЕЛЬНЫЙ С МЯСНЫМИ ФРИКАДЕЛЬКАМИ</t>
  </si>
  <si>
    <t>СУП КАРТОФЕЛЬНЫЙ С БОБОВЫМИ С МЯСНЫМИ ФРИКАДЕЛЬКАМИ</t>
  </si>
  <si>
    <t>СУП ОВОЩНОЙ С МЯСНЫМИ ФРИКАДЕЛЬКАМИ</t>
  </si>
  <si>
    <t>ВСЕГО</t>
  </si>
  <si>
    <t>Всего</t>
  </si>
  <si>
    <t xml:space="preserve">Всего </t>
  </si>
  <si>
    <t>ФРУКТ (апельсин)</t>
  </si>
  <si>
    <t>ФРУКТ (мандарин)</t>
  </si>
  <si>
    <t>ФРУКТ (Банан)</t>
  </si>
  <si>
    <t>ФРУКТ(Банан)</t>
  </si>
  <si>
    <t>ФРУКТ(Яблоко)</t>
  </si>
  <si>
    <t>ФРУКТ (Апельсин)</t>
  </si>
  <si>
    <t>ФРУКТ(Груша)</t>
  </si>
  <si>
    <t>ФРУКТ(Апельсин)</t>
  </si>
  <si>
    <t>ФРУКТ (Яблоко красное)</t>
  </si>
  <si>
    <t>ФРУКТ(Яблоко зеленое)</t>
  </si>
  <si>
    <t>ФРУКТ( Апельсин)</t>
  </si>
  <si>
    <t>ФРУКТ( Мандарин)</t>
  </si>
  <si>
    <t>ФРУКТ (яблоко зеленое)</t>
  </si>
  <si>
    <t>250/ 5</t>
  </si>
  <si>
    <t>Примерное 2-х недельное меню для учащихся 12 лет и старше, больных целиакией</t>
  </si>
  <si>
    <t>Примерное 2-х недельное меню для учащихся 12 лет и старше, больных сахарным диабетом</t>
  </si>
  <si>
    <t>30,098</t>
  </si>
  <si>
    <t>ПЛОВ ИЗ ГОВЯДИНЫ</t>
  </si>
  <si>
    <t>ЯЙЦО ОТВАРНОЕ</t>
  </si>
  <si>
    <t>ЗАВТАРК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</si>
</sst>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&quot;г&quot;"/>
    <numFmt numFmtId="166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Alignment="1">
      <alignment horizontal="left"/>
    </xf>
    <xf numFmtId="0" fontId="3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righ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view="pageBreakPreview" topLeftCell="A195" zoomScale="85" zoomScaleNormal="40" zoomScaleSheetLayoutView="85" workbookViewId="0">
      <selection activeCell="F219" sqref="F219"/>
    </sheetView>
  </sheetViews>
  <sheetFormatPr defaultColWidth="9.140625" defaultRowHeight="12.75" x14ac:dyDescent="0.2"/>
  <cols>
    <col min="1" max="1" width="15" style="25" customWidth="1"/>
    <col min="2" max="4" width="8.5703125" style="25" customWidth="1"/>
    <col min="5" max="5" width="19.7109375" style="25" customWidth="1"/>
    <col min="6" max="7" width="8.5703125" style="25" customWidth="1"/>
    <col min="8" max="8" width="16.42578125" style="25" customWidth="1"/>
    <col min="9" max="9" width="17.5703125" style="25" customWidth="1"/>
    <col min="10" max="12" width="8.5703125" style="25" customWidth="1"/>
    <col min="13" max="13" width="9.28515625" style="25" customWidth="1"/>
    <col min="14" max="16384" width="9.140625" style="25"/>
  </cols>
  <sheetData>
    <row r="1" spans="1:15" ht="18" customHeight="1" x14ac:dyDescent="0.2">
      <c r="A1" s="85" t="s">
        <v>206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5" ht="15.7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5" ht="66.75" customHeight="1" x14ac:dyDescent="0.2">
      <c r="A3" s="21" t="s">
        <v>0</v>
      </c>
      <c r="B3" s="86" t="s">
        <v>1</v>
      </c>
      <c r="C3" s="86"/>
      <c r="D3" s="86"/>
      <c r="E3" s="43"/>
      <c r="F3" s="42" t="s">
        <v>2</v>
      </c>
      <c r="G3" s="43"/>
      <c r="H3" s="26" t="s">
        <v>3</v>
      </c>
      <c r="I3" s="27" t="s">
        <v>4</v>
      </c>
      <c r="J3" s="78" t="s">
        <v>5</v>
      </c>
      <c r="K3" s="80"/>
      <c r="L3" s="78" t="s">
        <v>6</v>
      </c>
      <c r="M3" s="80"/>
    </row>
    <row r="4" spans="1:15" ht="20.25" x14ac:dyDescent="0.2">
      <c r="A4" s="87" t="s">
        <v>47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9"/>
    </row>
    <row r="5" spans="1:15" x14ac:dyDescent="0.2">
      <c r="A5" s="50" t="s">
        <v>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2"/>
    </row>
    <row r="6" spans="1:15" x14ac:dyDescent="0.2">
      <c r="A6" s="50" t="s">
        <v>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5" ht="25.5" x14ac:dyDescent="0.2">
      <c r="A7" s="13" t="s">
        <v>43</v>
      </c>
      <c r="B7" s="53" t="s">
        <v>191</v>
      </c>
      <c r="C7" s="54"/>
      <c r="D7" s="54"/>
      <c r="E7" s="55"/>
      <c r="F7" s="60">
        <v>120</v>
      </c>
      <c r="G7" s="61"/>
      <c r="H7" s="28">
        <v>0.48</v>
      </c>
      <c r="I7" s="14">
        <v>0.48</v>
      </c>
      <c r="J7" s="58">
        <v>11.76</v>
      </c>
      <c r="K7" s="59"/>
      <c r="L7" s="44">
        <v>53</v>
      </c>
      <c r="M7" s="45"/>
    </row>
    <row r="8" spans="1:15" ht="39" customHeight="1" x14ac:dyDescent="0.2">
      <c r="A8" s="13" t="s">
        <v>48</v>
      </c>
      <c r="B8" s="53" t="s">
        <v>56</v>
      </c>
      <c r="C8" s="54"/>
      <c r="D8" s="54"/>
      <c r="E8" s="55"/>
      <c r="F8" s="60">
        <v>10</v>
      </c>
      <c r="G8" s="61"/>
      <c r="H8" s="28">
        <v>7.3</v>
      </c>
      <c r="I8" s="14">
        <v>7.55</v>
      </c>
      <c r="J8" s="58">
        <v>0.08</v>
      </c>
      <c r="K8" s="59"/>
      <c r="L8" s="44">
        <v>97</v>
      </c>
      <c r="M8" s="45"/>
    </row>
    <row r="9" spans="1:15" ht="46.5" customHeight="1" x14ac:dyDescent="0.2">
      <c r="A9" s="13" t="s">
        <v>9</v>
      </c>
      <c r="B9" s="53" t="s">
        <v>66</v>
      </c>
      <c r="C9" s="54"/>
      <c r="D9" s="54"/>
      <c r="E9" s="55"/>
      <c r="F9" s="60" t="s">
        <v>171</v>
      </c>
      <c r="G9" s="61"/>
      <c r="H9" s="28">
        <v>8.9369999999999994</v>
      </c>
      <c r="I9" s="14">
        <v>10.15</v>
      </c>
      <c r="J9" s="58">
        <v>68.11</v>
      </c>
      <c r="K9" s="59"/>
      <c r="L9" s="44">
        <v>399</v>
      </c>
      <c r="M9" s="45"/>
    </row>
    <row r="10" spans="1:15" ht="38.25" customHeight="1" x14ac:dyDescent="0.2">
      <c r="A10" s="13" t="s">
        <v>121</v>
      </c>
      <c r="B10" s="53" t="s">
        <v>140</v>
      </c>
      <c r="C10" s="54"/>
      <c r="D10" s="54"/>
      <c r="E10" s="55"/>
      <c r="F10" s="56">
        <v>200</v>
      </c>
      <c r="G10" s="57"/>
      <c r="H10" s="28">
        <v>0.1</v>
      </c>
      <c r="I10" s="14">
        <v>0.25</v>
      </c>
      <c r="J10" s="58">
        <v>0.02</v>
      </c>
      <c r="K10" s="59"/>
      <c r="L10" s="44">
        <v>2.73</v>
      </c>
      <c r="M10" s="45"/>
    </row>
    <row r="11" spans="1:15" ht="15.75" customHeight="1" x14ac:dyDescent="0.2">
      <c r="A11" s="13"/>
      <c r="B11" s="53" t="s">
        <v>83</v>
      </c>
      <c r="C11" s="54"/>
      <c r="D11" s="54"/>
      <c r="E11" s="55"/>
      <c r="F11" s="60">
        <v>30</v>
      </c>
      <c r="G11" s="61"/>
      <c r="H11" s="28">
        <v>1.5</v>
      </c>
      <c r="I11" s="14">
        <v>0.3</v>
      </c>
      <c r="J11" s="58">
        <v>13.5</v>
      </c>
      <c r="K11" s="59"/>
      <c r="L11" s="44">
        <v>62.4</v>
      </c>
      <c r="M11" s="45"/>
    </row>
    <row r="12" spans="1:15" ht="15" customHeight="1" x14ac:dyDescent="0.2">
      <c r="A12" s="62" t="s">
        <v>11</v>
      </c>
      <c r="B12" s="63"/>
      <c r="C12" s="63"/>
      <c r="D12" s="63"/>
      <c r="E12" s="64"/>
      <c r="F12" s="42">
        <v>565</v>
      </c>
      <c r="G12" s="43"/>
      <c r="H12" s="29">
        <f>H11+H10+H9+H8+H7</f>
        <v>18.317</v>
      </c>
      <c r="I12" s="23">
        <f>I11+I10+I9+I8+I7</f>
        <v>18.73</v>
      </c>
      <c r="J12" s="74">
        <f>J11+J10+J9+J8+J7</f>
        <v>93.47</v>
      </c>
      <c r="K12" s="75"/>
      <c r="L12" s="69">
        <f>L11+L10+L9+L8+L7</f>
        <v>614.13</v>
      </c>
      <c r="M12" s="70"/>
    </row>
    <row r="13" spans="1:15" x14ac:dyDescent="0.2">
      <c r="A13" s="71" t="s">
        <v>12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</row>
    <row r="14" spans="1:15" ht="44.25" customHeight="1" x14ac:dyDescent="0.2">
      <c r="A14" s="13" t="s">
        <v>43</v>
      </c>
      <c r="B14" s="53" t="s">
        <v>203</v>
      </c>
      <c r="C14" s="54"/>
      <c r="D14" s="54"/>
      <c r="E14" s="55"/>
      <c r="F14" s="60">
        <v>120</v>
      </c>
      <c r="G14" s="61"/>
      <c r="H14" s="28">
        <v>0.48</v>
      </c>
      <c r="I14" s="14">
        <v>0.48</v>
      </c>
      <c r="J14" s="58">
        <v>11.76</v>
      </c>
      <c r="K14" s="59"/>
      <c r="L14" s="44">
        <v>53</v>
      </c>
      <c r="M14" s="45"/>
    </row>
    <row r="15" spans="1:15" ht="44.25" customHeight="1" x14ac:dyDescent="0.2">
      <c r="A15" s="13" t="s">
        <v>14</v>
      </c>
      <c r="B15" s="53" t="s">
        <v>57</v>
      </c>
      <c r="C15" s="54"/>
      <c r="D15" s="54"/>
      <c r="E15" s="55"/>
      <c r="F15" s="60">
        <v>100</v>
      </c>
      <c r="G15" s="61"/>
      <c r="H15" s="28">
        <v>1.5509999999999999</v>
      </c>
      <c r="I15" s="14">
        <v>5.085</v>
      </c>
      <c r="J15" s="58">
        <v>15.175000000000001</v>
      </c>
      <c r="K15" s="59"/>
      <c r="L15" s="44">
        <v>113</v>
      </c>
      <c r="M15" s="45"/>
    </row>
    <row r="16" spans="1:15" ht="35.25" customHeight="1" x14ac:dyDescent="0.2">
      <c r="A16" s="13" t="s">
        <v>22</v>
      </c>
      <c r="B16" s="53" t="s">
        <v>178</v>
      </c>
      <c r="C16" s="54"/>
      <c r="D16" s="54"/>
      <c r="E16" s="55"/>
      <c r="F16" s="60" t="s">
        <v>179</v>
      </c>
      <c r="G16" s="61"/>
      <c r="H16" s="28">
        <v>4.9000000000000004</v>
      </c>
      <c r="I16" s="14">
        <v>5.2060000000000004</v>
      </c>
      <c r="J16" s="58">
        <v>25.045000000000002</v>
      </c>
      <c r="K16" s="59"/>
      <c r="L16" s="44">
        <v>166</v>
      </c>
      <c r="M16" s="45"/>
    </row>
    <row r="17" spans="1:13" ht="36" customHeight="1" x14ac:dyDescent="0.2">
      <c r="A17" s="13" t="s">
        <v>93</v>
      </c>
      <c r="B17" s="53" t="s">
        <v>95</v>
      </c>
      <c r="C17" s="54"/>
      <c r="D17" s="54"/>
      <c r="E17" s="55"/>
      <c r="F17" s="90">
        <v>100</v>
      </c>
      <c r="G17" s="91"/>
      <c r="H17" s="28">
        <v>15.282999999999999</v>
      </c>
      <c r="I17" s="14">
        <v>14.827</v>
      </c>
      <c r="J17" s="58">
        <v>9.8650000000000002</v>
      </c>
      <c r="K17" s="59"/>
      <c r="L17" s="44">
        <v>234</v>
      </c>
      <c r="M17" s="45"/>
    </row>
    <row r="18" spans="1:13" ht="45" customHeight="1" x14ac:dyDescent="0.2">
      <c r="A18" s="13" t="s">
        <v>16</v>
      </c>
      <c r="B18" s="53" t="s">
        <v>55</v>
      </c>
      <c r="C18" s="54"/>
      <c r="D18" s="54"/>
      <c r="E18" s="55"/>
      <c r="F18" s="60">
        <v>180</v>
      </c>
      <c r="G18" s="61"/>
      <c r="H18" s="28">
        <v>3.36</v>
      </c>
      <c r="I18" s="14">
        <v>4.8499999999999996</v>
      </c>
      <c r="J18" s="58">
        <v>20.167999999999999</v>
      </c>
      <c r="K18" s="59"/>
      <c r="L18" s="44">
        <v>138</v>
      </c>
      <c r="M18" s="45"/>
    </row>
    <row r="19" spans="1:13" ht="41.25" customHeight="1" x14ac:dyDescent="0.2">
      <c r="A19" s="13" t="s">
        <v>20</v>
      </c>
      <c r="B19" s="53" t="s">
        <v>141</v>
      </c>
      <c r="C19" s="54"/>
      <c r="D19" s="54"/>
      <c r="E19" s="55"/>
      <c r="F19" s="56">
        <v>200</v>
      </c>
      <c r="G19" s="57"/>
      <c r="H19" s="28">
        <v>0.21</v>
      </c>
      <c r="I19" s="14">
        <v>0.05</v>
      </c>
      <c r="J19" s="58">
        <v>15.02</v>
      </c>
      <c r="K19" s="59"/>
      <c r="L19" s="44">
        <v>61</v>
      </c>
      <c r="M19" s="45"/>
    </row>
    <row r="20" spans="1:13" ht="24" customHeight="1" x14ac:dyDescent="0.2">
      <c r="A20" s="13"/>
      <c r="B20" s="53" t="s">
        <v>83</v>
      </c>
      <c r="C20" s="54"/>
      <c r="D20" s="54"/>
      <c r="E20" s="55"/>
      <c r="F20" s="60">
        <v>50</v>
      </c>
      <c r="G20" s="61"/>
      <c r="H20" s="28">
        <v>2.5</v>
      </c>
      <c r="I20" s="14">
        <v>0.5</v>
      </c>
      <c r="J20" s="58">
        <v>22.5</v>
      </c>
      <c r="K20" s="59"/>
      <c r="L20" s="44">
        <v>105</v>
      </c>
      <c r="M20" s="45"/>
    </row>
    <row r="21" spans="1:13" ht="23.25" customHeight="1" x14ac:dyDescent="0.2">
      <c r="A21" s="62" t="s">
        <v>11</v>
      </c>
      <c r="B21" s="63"/>
      <c r="C21" s="63"/>
      <c r="D21" s="63"/>
      <c r="E21" s="64"/>
      <c r="F21" s="42">
        <v>1000</v>
      </c>
      <c r="G21" s="43"/>
      <c r="H21" s="29">
        <f>SUM(H14:H20)</f>
        <v>28.283999999999999</v>
      </c>
      <c r="I21" s="9">
        <f>SUM(I14:I20)</f>
        <v>30.998000000000001</v>
      </c>
      <c r="J21" s="81">
        <f>SUM(J14:K20)</f>
        <v>119.533</v>
      </c>
      <c r="K21" s="82"/>
      <c r="L21" s="69">
        <f>SUM(L14:M20)</f>
        <v>870</v>
      </c>
      <c r="M21" s="70"/>
    </row>
    <row r="22" spans="1:13" ht="23.25" customHeight="1" x14ac:dyDescent="0.2">
      <c r="A22" s="30"/>
      <c r="B22" s="62" t="s">
        <v>190</v>
      </c>
      <c r="C22" s="63"/>
      <c r="D22" s="63"/>
      <c r="E22" s="64"/>
      <c r="F22" s="42">
        <v>1565</v>
      </c>
      <c r="G22" s="43"/>
      <c r="H22" s="23">
        <f>H21+H12</f>
        <v>46.600999999999999</v>
      </c>
      <c r="I22" s="9">
        <f>I21+I12</f>
        <v>49.728000000000002</v>
      </c>
      <c r="J22" s="81">
        <f>J21+J12</f>
        <v>213.00299999999999</v>
      </c>
      <c r="K22" s="82"/>
      <c r="L22" s="69">
        <f>L21+L12</f>
        <v>1484.13</v>
      </c>
      <c r="M22" s="70"/>
    </row>
    <row r="23" spans="1:13" x14ac:dyDescent="0.2">
      <c r="A23" s="50" t="s">
        <v>19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2"/>
    </row>
    <row r="24" spans="1:13" x14ac:dyDescent="0.2">
      <c r="A24" s="50" t="s">
        <v>210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2"/>
    </row>
    <row r="25" spans="1:13" ht="25.5" x14ac:dyDescent="0.2">
      <c r="A25" s="13" t="s">
        <v>43</v>
      </c>
      <c r="B25" s="53" t="s">
        <v>192</v>
      </c>
      <c r="C25" s="54"/>
      <c r="D25" s="54"/>
      <c r="E25" s="55"/>
      <c r="F25" s="60">
        <v>120</v>
      </c>
      <c r="G25" s="61"/>
      <c r="H25" s="28">
        <v>0.48</v>
      </c>
      <c r="I25" s="14">
        <v>0.48</v>
      </c>
      <c r="J25" s="58">
        <v>11.76</v>
      </c>
      <c r="K25" s="59"/>
      <c r="L25" s="44">
        <v>53</v>
      </c>
      <c r="M25" s="45"/>
    </row>
    <row r="26" spans="1:13" ht="42" customHeight="1" x14ac:dyDescent="0.2">
      <c r="A26" s="13" t="s">
        <v>149</v>
      </c>
      <c r="B26" s="53" t="s">
        <v>51</v>
      </c>
      <c r="C26" s="54"/>
      <c r="D26" s="54"/>
      <c r="E26" s="55"/>
      <c r="F26" s="60">
        <v>10</v>
      </c>
      <c r="G26" s="61"/>
      <c r="H26" s="28">
        <v>6.33</v>
      </c>
      <c r="I26" s="14">
        <v>6.266</v>
      </c>
      <c r="J26" s="76">
        <v>0.4</v>
      </c>
      <c r="K26" s="77"/>
      <c r="L26" s="44">
        <v>83</v>
      </c>
      <c r="M26" s="45"/>
    </row>
    <row r="27" spans="1:13" ht="44.25" customHeight="1" x14ac:dyDescent="0.2">
      <c r="A27" s="13" t="s">
        <v>9</v>
      </c>
      <c r="B27" s="53" t="s">
        <v>59</v>
      </c>
      <c r="C27" s="54"/>
      <c r="D27" s="54"/>
      <c r="E27" s="55"/>
      <c r="F27" s="56" t="s">
        <v>169</v>
      </c>
      <c r="G27" s="57"/>
      <c r="H27" s="28">
        <v>9.4369999999999994</v>
      </c>
      <c r="I27" s="14">
        <v>11.717000000000001</v>
      </c>
      <c r="J27" s="58">
        <v>44.091999999999999</v>
      </c>
      <c r="K27" s="59"/>
      <c r="L27" s="44">
        <v>320</v>
      </c>
      <c r="M27" s="45"/>
    </row>
    <row r="28" spans="1:13" ht="42" customHeight="1" x14ac:dyDescent="0.2">
      <c r="A28" s="13" t="s">
        <v>125</v>
      </c>
      <c r="B28" s="53" t="s">
        <v>142</v>
      </c>
      <c r="C28" s="54"/>
      <c r="D28" s="54"/>
      <c r="E28" s="55"/>
      <c r="F28" s="60">
        <v>200</v>
      </c>
      <c r="G28" s="61"/>
      <c r="H28" s="28">
        <v>0.32</v>
      </c>
      <c r="I28" s="14">
        <v>0.14000000000000001</v>
      </c>
      <c r="J28" s="58">
        <v>20.440000000000001</v>
      </c>
      <c r="K28" s="59"/>
      <c r="L28" s="44">
        <v>84</v>
      </c>
      <c r="M28" s="45"/>
    </row>
    <row r="29" spans="1:13" ht="27.75" customHeight="1" x14ac:dyDescent="0.2">
      <c r="A29" s="13"/>
      <c r="B29" s="53" t="s">
        <v>83</v>
      </c>
      <c r="C29" s="54"/>
      <c r="D29" s="54"/>
      <c r="E29" s="55"/>
      <c r="F29" s="60">
        <v>30</v>
      </c>
      <c r="G29" s="61"/>
      <c r="H29" s="28">
        <v>1.5</v>
      </c>
      <c r="I29" s="14">
        <v>0.3</v>
      </c>
      <c r="J29" s="58">
        <v>13.5</v>
      </c>
      <c r="K29" s="59"/>
      <c r="L29" s="44">
        <v>62.4</v>
      </c>
      <c r="M29" s="45"/>
    </row>
    <row r="30" spans="1:13" ht="15" customHeight="1" x14ac:dyDescent="0.2">
      <c r="A30" s="62" t="s">
        <v>11</v>
      </c>
      <c r="B30" s="63"/>
      <c r="C30" s="63"/>
      <c r="D30" s="63"/>
      <c r="E30" s="64"/>
      <c r="F30" s="42">
        <v>565</v>
      </c>
      <c r="G30" s="43"/>
      <c r="H30" s="29">
        <f>H29+H28+H27+H26+H25</f>
        <v>18.067</v>
      </c>
      <c r="I30" s="23">
        <f>I29+I28+I27+I26+I25</f>
        <v>18.903000000000002</v>
      </c>
      <c r="J30" s="74">
        <f>J29+J28+J27+J26+J25</f>
        <v>90.192000000000007</v>
      </c>
      <c r="K30" s="75"/>
      <c r="L30" s="69">
        <f>L29+L28+L27+L26+L25</f>
        <v>602.4</v>
      </c>
      <c r="M30" s="70"/>
    </row>
    <row r="31" spans="1:13" x14ac:dyDescent="0.2">
      <c r="A31" s="50" t="s">
        <v>12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2"/>
    </row>
    <row r="32" spans="1:13" ht="48" customHeight="1" x14ac:dyDescent="0.2">
      <c r="A32" s="13" t="s">
        <v>21</v>
      </c>
      <c r="B32" s="53" t="s">
        <v>84</v>
      </c>
      <c r="C32" s="54"/>
      <c r="D32" s="54"/>
      <c r="E32" s="55"/>
      <c r="F32" s="60">
        <v>100</v>
      </c>
      <c r="G32" s="61"/>
      <c r="H32" s="28">
        <v>0.75800000000000001</v>
      </c>
      <c r="I32" s="14">
        <v>1.0880000000000001</v>
      </c>
      <c r="J32" s="58">
        <v>8.36</v>
      </c>
      <c r="K32" s="59"/>
      <c r="L32" s="44">
        <v>46</v>
      </c>
      <c r="M32" s="45"/>
    </row>
    <row r="33" spans="1:13" ht="32.25" customHeight="1" x14ac:dyDescent="0.2">
      <c r="A33" s="13" t="s">
        <v>137</v>
      </c>
      <c r="B33" s="53" t="s">
        <v>180</v>
      </c>
      <c r="C33" s="54"/>
      <c r="D33" s="54"/>
      <c r="E33" s="55"/>
      <c r="F33" s="60" t="s">
        <v>179</v>
      </c>
      <c r="G33" s="61"/>
      <c r="H33" s="28">
        <v>3.2749999999999999</v>
      </c>
      <c r="I33" s="14">
        <v>4.3319999999999999</v>
      </c>
      <c r="J33" s="58">
        <v>25.045000000000002</v>
      </c>
      <c r="K33" s="59"/>
      <c r="L33" s="44">
        <v>152</v>
      </c>
      <c r="M33" s="45"/>
    </row>
    <row r="34" spans="1:13" ht="37.5" customHeight="1" x14ac:dyDescent="0.2">
      <c r="A34" s="13" t="s">
        <v>23</v>
      </c>
      <c r="B34" s="53" t="s">
        <v>60</v>
      </c>
      <c r="C34" s="54"/>
      <c r="D34" s="54"/>
      <c r="E34" s="55"/>
      <c r="F34" s="92" t="s">
        <v>170</v>
      </c>
      <c r="G34" s="93"/>
      <c r="H34" s="28">
        <v>20.2</v>
      </c>
      <c r="I34" s="14">
        <v>22.195</v>
      </c>
      <c r="J34" s="58">
        <v>39.165999999999997</v>
      </c>
      <c r="K34" s="59"/>
      <c r="L34" s="44">
        <v>441</v>
      </c>
      <c r="M34" s="45"/>
    </row>
    <row r="35" spans="1:13" x14ac:dyDescent="0.2">
      <c r="A35" s="13" t="s">
        <v>138</v>
      </c>
      <c r="B35" s="53" t="s">
        <v>176</v>
      </c>
      <c r="C35" s="54"/>
      <c r="D35" s="54"/>
      <c r="E35" s="55"/>
      <c r="F35" s="56">
        <v>200</v>
      </c>
      <c r="G35" s="57"/>
      <c r="H35" s="28">
        <v>0.44</v>
      </c>
      <c r="I35" s="14">
        <v>0.02</v>
      </c>
      <c r="J35" s="58">
        <v>29.76</v>
      </c>
      <c r="K35" s="59"/>
      <c r="L35" s="44">
        <v>121</v>
      </c>
      <c r="M35" s="45"/>
    </row>
    <row r="36" spans="1:13" ht="15.75" customHeight="1" x14ac:dyDescent="0.2">
      <c r="A36" s="13"/>
      <c r="B36" s="53" t="s">
        <v>83</v>
      </c>
      <c r="C36" s="54"/>
      <c r="D36" s="54"/>
      <c r="E36" s="55"/>
      <c r="F36" s="60">
        <v>50</v>
      </c>
      <c r="G36" s="61"/>
      <c r="H36" s="28">
        <v>2.5</v>
      </c>
      <c r="I36" s="14">
        <v>0.5</v>
      </c>
      <c r="J36" s="58">
        <v>22.5</v>
      </c>
      <c r="K36" s="59"/>
      <c r="L36" s="44">
        <v>105</v>
      </c>
      <c r="M36" s="45"/>
    </row>
    <row r="37" spans="1:13" ht="27.75" customHeight="1" x14ac:dyDescent="0.2">
      <c r="A37" s="62" t="s">
        <v>11</v>
      </c>
      <c r="B37" s="63"/>
      <c r="C37" s="63"/>
      <c r="D37" s="63"/>
      <c r="E37" s="64"/>
      <c r="F37" s="42">
        <v>840</v>
      </c>
      <c r="G37" s="43"/>
      <c r="H37" s="29">
        <f>H36+H35+H34+H33+H32</f>
        <v>27.172999999999998</v>
      </c>
      <c r="I37" s="9">
        <f>I36+I35+I34+I33+I32</f>
        <v>28.135000000000002</v>
      </c>
      <c r="J37" s="81">
        <f>J36+J35+J34+J33+J32</f>
        <v>124.831</v>
      </c>
      <c r="K37" s="82"/>
      <c r="L37" s="69">
        <f>L36+L35+L34+L33+L32</f>
        <v>865</v>
      </c>
      <c r="M37" s="70"/>
    </row>
    <row r="38" spans="1:13" ht="27.75" customHeight="1" x14ac:dyDescent="0.2">
      <c r="A38" s="30"/>
      <c r="B38" s="62" t="s">
        <v>190</v>
      </c>
      <c r="C38" s="63"/>
      <c r="D38" s="63"/>
      <c r="E38" s="64"/>
      <c r="F38" s="42">
        <v>1405</v>
      </c>
      <c r="G38" s="43"/>
      <c r="H38" s="23">
        <f>H37+H30</f>
        <v>45.239999999999995</v>
      </c>
      <c r="I38" s="9">
        <f>I37+I30</f>
        <v>47.038000000000004</v>
      </c>
      <c r="J38" s="81">
        <f>J37+J30</f>
        <v>215.02300000000002</v>
      </c>
      <c r="K38" s="82"/>
      <c r="L38" s="69">
        <f>L37+L30</f>
        <v>1467.4</v>
      </c>
      <c r="M38" s="70"/>
    </row>
    <row r="39" spans="1:13" x14ac:dyDescent="0.2">
      <c r="A39" s="50" t="s">
        <v>24</v>
      </c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</row>
    <row r="40" spans="1:13" x14ac:dyDescent="0.2">
      <c r="A40" s="50" t="s">
        <v>210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2"/>
    </row>
    <row r="41" spans="1:13" ht="35.25" customHeight="1" x14ac:dyDescent="0.2">
      <c r="A41" s="13" t="s">
        <v>43</v>
      </c>
      <c r="B41" s="53" t="s">
        <v>193</v>
      </c>
      <c r="C41" s="54"/>
      <c r="D41" s="54"/>
      <c r="E41" s="55"/>
      <c r="F41" s="60">
        <v>120</v>
      </c>
      <c r="G41" s="61"/>
      <c r="H41" s="28">
        <v>0.48</v>
      </c>
      <c r="I41" s="14">
        <v>0.48</v>
      </c>
      <c r="J41" s="58">
        <v>11.76</v>
      </c>
      <c r="K41" s="59"/>
      <c r="L41" s="44">
        <v>53</v>
      </c>
      <c r="M41" s="45"/>
    </row>
    <row r="42" spans="1:13" ht="26.25" customHeight="1" x14ac:dyDescent="0.2">
      <c r="A42" s="13" t="s">
        <v>150</v>
      </c>
      <c r="B42" s="53" t="s">
        <v>61</v>
      </c>
      <c r="C42" s="54"/>
      <c r="D42" s="54"/>
      <c r="E42" s="55"/>
      <c r="F42" s="56" t="s">
        <v>52</v>
      </c>
      <c r="G42" s="57"/>
      <c r="H42" s="28">
        <v>6.94</v>
      </c>
      <c r="I42" s="14">
        <v>8.16</v>
      </c>
      <c r="J42" s="58">
        <v>11.33</v>
      </c>
      <c r="K42" s="59"/>
      <c r="L42" s="44">
        <v>147</v>
      </c>
      <c r="M42" s="45"/>
    </row>
    <row r="43" spans="1:13" ht="55.5" customHeight="1" x14ac:dyDescent="0.2">
      <c r="A43" s="13" t="s">
        <v>9</v>
      </c>
      <c r="B43" s="53" t="s">
        <v>62</v>
      </c>
      <c r="C43" s="54"/>
      <c r="D43" s="54"/>
      <c r="E43" s="55"/>
      <c r="F43" s="56" t="s">
        <v>169</v>
      </c>
      <c r="G43" s="57"/>
      <c r="H43" s="28">
        <v>8.8949999999999996</v>
      </c>
      <c r="I43" s="14">
        <v>9.0609999999999999</v>
      </c>
      <c r="J43" s="58">
        <v>38.033000000000001</v>
      </c>
      <c r="K43" s="59"/>
      <c r="L43" s="44">
        <v>269</v>
      </c>
      <c r="M43" s="45"/>
    </row>
    <row r="44" spans="1:13" ht="27" customHeight="1" x14ac:dyDescent="0.2">
      <c r="A44" s="13" t="s">
        <v>127</v>
      </c>
      <c r="B44" s="53" t="s">
        <v>143</v>
      </c>
      <c r="C44" s="54"/>
      <c r="D44" s="54"/>
      <c r="E44" s="55"/>
      <c r="F44" s="60">
        <v>200</v>
      </c>
      <c r="G44" s="61"/>
      <c r="H44" s="28">
        <v>0.21</v>
      </c>
      <c r="I44" s="14">
        <v>0.05</v>
      </c>
      <c r="J44" s="58">
        <v>15.02</v>
      </c>
      <c r="K44" s="59"/>
      <c r="L44" s="44">
        <v>61</v>
      </c>
      <c r="M44" s="45"/>
    </row>
    <row r="45" spans="1:13" ht="22.5" customHeight="1" x14ac:dyDescent="0.2">
      <c r="A45" s="13"/>
      <c r="B45" s="53" t="s">
        <v>83</v>
      </c>
      <c r="C45" s="54"/>
      <c r="D45" s="54"/>
      <c r="E45" s="55"/>
      <c r="F45" s="60">
        <v>30</v>
      </c>
      <c r="G45" s="61"/>
      <c r="H45" s="28">
        <v>1.5</v>
      </c>
      <c r="I45" s="14">
        <v>0.3</v>
      </c>
      <c r="J45" s="58">
        <v>13.5</v>
      </c>
      <c r="K45" s="59"/>
      <c r="L45" s="44">
        <v>62.4</v>
      </c>
      <c r="M45" s="45"/>
    </row>
    <row r="46" spans="1:13" ht="15" customHeight="1" x14ac:dyDescent="0.2">
      <c r="A46" s="62" t="s">
        <v>11</v>
      </c>
      <c r="B46" s="63"/>
      <c r="C46" s="63"/>
      <c r="D46" s="63"/>
      <c r="E46" s="64"/>
      <c r="F46" s="42">
        <v>600</v>
      </c>
      <c r="G46" s="43"/>
      <c r="H46" s="29">
        <f>H45+H44+H43+H42+H41</f>
        <v>18.025000000000002</v>
      </c>
      <c r="I46" s="23">
        <f>I45+I44+I43+I42+I41</f>
        <v>18.050999999999998</v>
      </c>
      <c r="J46" s="74">
        <f>J45+J44+J43+J42+J41</f>
        <v>89.643000000000001</v>
      </c>
      <c r="K46" s="75"/>
      <c r="L46" s="69">
        <f>L45+L44+L43+L42+L41</f>
        <v>592.4</v>
      </c>
      <c r="M46" s="70"/>
    </row>
    <row r="47" spans="1:13" x14ac:dyDescent="0.2">
      <c r="A47" s="50" t="s">
        <v>12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2"/>
    </row>
    <row r="48" spans="1:13" ht="39.75" customHeight="1" x14ac:dyDescent="0.2">
      <c r="A48" s="13" t="s">
        <v>43</v>
      </c>
      <c r="B48" s="53" t="s">
        <v>168</v>
      </c>
      <c r="C48" s="54"/>
      <c r="D48" s="54"/>
      <c r="E48" s="55"/>
      <c r="F48" s="60">
        <v>120</v>
      </c>
      <c r="G48" s="61"/>
      <c r="H48" s="28">
        <v>0.48</v>
      </c>
      <c r="I48" s="14">
        <v>0.48</v>
      </c>
      <c r="J48" s="58">
        <v>11.76</v>
      </c>
      <c r="K48" s="59"/>
      <c r="L48" s="44">
        <v>53</v>
      </c>
      <c r="M48" s="45"/>
    </row>
    <row r="49" spans="1:13" ht="40.5" customHeight="1" x14ac:dyDescent="0.2">
      <c r="A49" s="13" t="s">
        <v>151</v>
      </c>
      <c r="B49" s="53" t="s">
        <v>99</v>
      </c>
      <c r="C49" s="54"/>
      <c r="D49" s="54"/>
      <c r="E49" s="55"/>
      <c r="F49" s="60">
        <v>100</v>
      </c>
      <c r="G49" s="61"/>
      <c r="H49" s="28">
        <v>0.99</v>
      </c>
      <c r="I49" s="14">
        <v>0.14000000000000001</v>
      </c>
      <c r="J49" s="58">
        <v>8.7799999999999994</v>
      </c>
      <c r="K49" s="59"/>
      <c r="L49" s="44">
        <v>40</v>
      </c>
      <c r="M49" s="45"/>
    </row>
    <row r="50" spans="1:13" ht="33.75" customHeight="1" x14ac:dyDescent="0.2">
      <c r="A50" s="13" t="s">
        <v>26</v>
      </c>
      <c r="B50" s="53" t="s">
        <v>64</v>
      </c>
      <c r="C50" s="54"/>
      <c r="D50" s="54"/>
      <c r="E50" s="55"/>
      <c r="F50" s="90">
        <v>250</v>
      </c>
      <c r="G50" s="91"/>
      <c r="H50" s="28">
        <v>2.3559999999999999</v>
      </c>
      <c r="I50" s="14">
        <v>2.4849999999999999</v>
      </c>
      <c r="J50" s="58">
        <v>12.9</v>
      </c>
      <c r="K50" s="59"/>
      <c r="L50" s="44">
        <v>83</v>
      </c>
      <c r="M50" s="45"/>
    </row>
    <row r="51" spans="1:13" ht="26.25" customHeight="1" x14ac:dyDescent="0.2">
      <c r="A51" s="13" t="s">
        <v>148</v>
      </c>
      <c r="B51" s="53" t="s">
        <v>65</v>
      </c>
      <c r="C51" s="54"/>
      <c r="D51" s="54"/>
      <c r="E51" s="55"/>
      <c r="F51" s="56" t="s">
        <v>28</v>
      </c>
      <c r="G51" s="57"/>
      <c r="H51" s="28">
        <v>15.79</v>
      </c>
      <c r="I51" s="14">
        <v>18.175000000000001</v>
      </c>
      <c r="J51" s="58">
        <v>5.62</v>
      </c>
      <c r="K51" s="59"/>
      <c r="L51" s="44">
        <v>249</v>
      </c>
      <c r="M51" s="45"/>
    </row>
    <row r="52" spans="1:13" ht="36" customHeight="1" x14ac:dyDescent="0.2">
      <c r="A52" s="13" t="s">
        <v>110</v>
      </c>
      <c r="B52" s="53" t="s">
        <v>111</v>
      </c>
      <c r="C52" s="54"/>
      <c r="D52" s="54"/>
      <c r="E52" s="55"/>
      <c r="F52" s="60">
        <v>180</v>
      </c>
      <c r="G52" s="61"/>
      <c r="H52" s="31">
        <v>6.42</v>
      </c>
      <c r="I52" s="14">
        <v>6.24</v>
      </c>
      <c r="J52" s="76">
        <v>38.799999999999997</v>
      </c>
      <c r="K52" s="77"/>
      <c r="L52" s="44">
        <v>237</v>
      </c>
      <c r="M52" s="45"/>
    </row>
    <row r="53" spans="1:13" ht="42.75" customHeight="1" x14ac:dyDescent="0.2">
      <c r="A53" s="13" t="s">
        <v>136</v>
      </c>
      <c r="B53" s="53" t="s">
        <v>177</v>
      </c>
      <c r="C53" s="54"/>
      <c r="D53" s="54"/>
      <c r="E53" s="55"/>
      <c r="F53" s="56">
        <v>200</v>
      </c>
      <c r="G53" s="57"/>
      <c r="H53" s="28">
        <v>0.44</v>
      </c>
      <c r="I53" s="14">
        <v>0.02</v>
      </c>
      <c r="J53" s="58">
        <v>29.76</v>
      </c>
      <c r="K53" s="59"/>
      <c r="L53" s="44">
        <v>121</v>
      </c>
      <c r="M53" s="45"/>
    </row>
    <row r="54" spans="1:13" ht="15.75" customHeight="1" x14ac:dyDescent="0.2">
      <c r="A54" s="13"/>
      <c r="B54" s="53" t="s">
        <v>83</v>
      </c>
      <c r="C54" s="54"/>
      <c r="D54" s="54"/>
      <c r="E54" s="55"/>
      <c r="F54" s="60">
        <v>50</v>
      </c>
      <c r="G54" s="61"/>
      <c r="H54" s="28">
        <v>2.5</v>
      </c>
      <c r="I54" s="14">
        <v>0.5</v>
      </c>
      <c r="J54" s="58">
        <v>22.5</v>
      </c>
      <c r="K54" s="59"/>
      <c r="L54" s="44">
        <v>105</v>
      </c>
      <c r="M54" s="45"/>
    </row>
    <row r="55" spans="1:13" ht="32.25" customHeight="1" x14ac:dyDescent="0.2">
      <c r="A55" s="62" t="s">
        <v>11</v>
      </c>
      <c r="B55" s="63"/>
      <c r="C55" s="63"/>
      <c r="D55" s="63"/>
      <c r="E55" s="64"/>
      <c r="F55" s="42">
        <v>1000</v>
      </c>
      <c r="G55" s="43"/>
      <c r="H55" s="29">
        <f>H48+H49+H50+H51+H52+H53+H54</f>
        <v>28.976000000000003</v>
      </c>
      <c r="I55" s="9">
        <f>I48+I49+I50+I51+I52+I53+I54</f>
        <v>28.040000000000003</v>
      </c>
      <c r="J55" s="81">
        <f>J48+J49+J50+J51+J52+J53+J54</f>
        <v>130.12</v>
      </c>
      <c r="K55" s="82"/>
      <c r="L55" s="69">
        <f>M54+L54+L53+L52+L51+L50+L49+L48</f>
        <v>888</v>
      </c>
      <c r="M55" s="70"/>
    </row>
    <row r="56" spans="1:13" ht="0.75" customHeight="1" x14ac:dyDescent="0.2">
      <c r="A56" s="50" t="s">
        <v>30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</row>
    <row r="57" spans="1:13" ht="0.75" customHeight="1" x14ac:dyDescent="0.2">
      <c r="A57" s="32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4"/>
    </row>
    <row r="58" spans="1:13" ht="21" customHeight="1" x14ac:dyDescent="0.2">
      <c r="A58" s="35"/>
      <c r="B58" s="62" t="s">
        <v>189</v>
      </c>
      <c r="C58" s="63"/>
      <c r="D58" s="63"/>
      <c r="E58" s="64"/>
      <c r="F58" s="78">
        <v>1600</v>
      </c>
      <c r="G58" s="80"/>
      <c r="H58" s="23">
        <f>H55+H46</f>
        <v>47.001000000000005</v>
      </c>
      <c r="I58" s="23">
        <f>I55+I46</f>
        <v>46.091000000000001</v>
      </c>
      <c r="J58" s="74">
        <f>J55+J46</f>
        <v>219.76300000000001</v>
      </c>
      <c r="K58" s="80"/>
      <c r="L58" s="69">
        <f>L55+L46</f>
        <v>1480.4</v>
      </c>
      <c r="M58" s="80"/>
    </row>
    <row r="59" spans="1:13" ht="18.75" customHeight="1" x14ac:dyDescent="0.2">
      <c r="A59" s="50" t="s">
        <v>30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4"/>
    </row>
    <row r="60" spans="1:13" x14ac:dyDescent="0.2">
      <c r="A60" s="50" t="s">
        <v>210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2"/>
    </row>
    <row r="61" spans="1:13" ht="25.5" x14ac:dyDescent="0.2">
      <c r="A61" s="13" t="s">
        <v>43</v>
      </c>
      <c r="B61" s="53" t="s">
        <v>201</v>
      </c>
      <c r="C61" s="54"/>
      <c r="D61" s="54"/>
      <c r="E61" s="55"/>
      <c r="F61" s="60">
        <v>120</v>
      </c>
      <c r="G61" s="61"/>
      <c r="H61" s="28">
        <v>0.48</v>
      </c>
      <c r="I61" s="14">
        <v>0.48</v>
      </c>
      <c r="J61" s="58">
        <v>11.76</v>
      </c>
      <c r="K61" s="59"/>
      <c r="L61" s="44">
        <v>53</v>
      </c>
      <c r="M61" s="45"/>
    </row>
    <row r="62" spans="1:13" ht="35.25" customHeight="1" x14ac:dyDescent="0.2">
      <c r="A62" s="13" t="s">
        <v>48</v>
      </c>
      <c r="B62" s="53" t="s">
        <v>56</v>
      </c>
      <c r="C62" s="54"/>
      <c r="D62" s="54"/>
      <c r="E62" s="55"/>
      <c r="F62" s="60">
        <v>10</v>
      </c>
      <c r="G62" s="61"/>
      <c r="H62" s="28">
        <v>7.3</v>
      </c>
      <c r="I62" s="14">
        <v>7.55</v>
      </c>
      <c r="J62" s="58">
        <v>0.08</v>
      </c>
      <c r="K62" s="59"/>
      <c r="L62" s="44">
        <v>97</v>
      </c>
      <c r="M62" s="45"/>
    </row>
    <row r="63" spans="1:13" ht="51" customHeight="1" x14ac:dyDescent="0.2">
      <c r="A63" s="13" t="s">
        <v>9</v>
      </c>
      <c r="B63" s="53" t="s">
        <v>66</v>
      </c>
      <c r="C63" s="54"/>
      <c r="D63" s="54"/>
      <c r="E63" s="55"/>
      <c r="F63" s="60" t="s">
        <v>171</v>
      </c>
      <c r="G63" s="61"/>
      <c r="H63" s="28">
        <v>8.9369999999999994</v>
      </c>
      <c r="I63" s="14">
        <v>10.15</v>
      </c>
      <c r="J63" s="58">
        <v>68.11</v>
      </c>
      <c r="K63" s="59"/>
      <c r="L63" s="44">
        <v>399</v>
      </c>
      <c r="M63" s="45"/>
    </row>
    <row r="64" spans="1:13" ht="33.75" customHeight="1" x14ac:dyDescent="0.2">
      <c r="A64" s="13" t="s">
        <v>132</v>
      </c>
      <c r="B64" s="53" t="s">
        <v>140</v>
      </c>
      <c r="C64" s="54"/>
      <c r="D64" s="54"/>
      <c r="E64" s="55"/>
      <c r="F64" s="56">
        <v>200</v>
      </c>
      <c r="G64" s="57"/>
      <c r="H64" s="28">
        <v>0.1</v>
      </c>
      <c r="I64" s="14">
        <v>0.25</v>
      </c>
      <c r="J64" s="58">
        <v>0.02</v>
      </c>
      <c r="K64" s="59"/>
      <c r="L64" s="44">
        <v>3</v>
      </c>
      <c r="M64" s="45"/>
    </row>
    <row r="65" spans="1:13" ht="21.75" customHeight="1" x14ac:dyDescent="0.2">
      <c r="A65" s="13"/>
      <c r="B65" s="53" t="s">
        <v>83</v>
      </c>
      <c r="C65" s="54"/>
      <c r="D65" s="54"/>
      <c r="E65" s="55"/>
      <c r="F65" s="60">
        <v>30</v>
      </c>
      <c r="G65" s="61"/>
      <c r="H65" s="28">
        <v>1.5</v>
      </c>
      <c r="I65" s="14">
        <v>0.3</v>
      </c>
      <c r="J65" s="58">
        <v>13.5</v>
      </c>
      <c r="K65" s="59"/>
      <c r="L65" s="44">
        <v>62.4</v>
      </c>
      <c r="M65" s="45"/>
    </row>
    <row r="66" spans="1:13" ht="15" customHeight="1" x14ac:dyDescent="0.2">
      <c r="A66" s="62" t="s">
        <v>11</v>
      </c>
      <c r="B66" s="63"/>
      <c r="C66" s="63"/>
      <c r="D66" s="63"/>
      <c r="E66" s="64"/>
      <c r="F66" s="42">
        <v>565</v>
      </c>
      <c r="G66" s="43"/>
      <c r="H66" s="29">
        <f>H65+H64+H63+H62+H61</f>
        <v>18.317</v>
      </c>
      <c r="I66" s="36">
        <f>I65+I64+I63+I62+I61</f>
        <v>18.73</v>
      </c>
      <c r="J66" s="74">
        <f>J65+J64+J63+J62+J61</f>
        <v>93.47</v>
      </c>
      <c r="K66" s="75"/>
      <c r="L66" s="69">
        <f>L65+L64+L63+L62+L61</f>
        <v>614.4</v>
      </c>
      <c r="M66" s="70"/>
    </row>
    <row r="67" spans="1:13" x14ac:dyDescent="0.2">
      <c r="A67" s="50" t="s">
        <v>12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2"/>
    </row>
    <row r="68" spans="1:13" ht="52.5" customHeight="1" x14ac:dyDescent="0.2">
      <c r="A68" s="13" t="s">
        <v>14</v>
      </c>
      <c r="B68" s="53" t="s">
        <v>57</v>
      </c>
      <c r="C68" s="54"/>
      <c r="D68" s="54"/>
      <c r="E68" s="55"/>
      <c r="F68" s="60">
        <v>100</v>
      </c>
      <c r="G68" s="61"/>
      <c r="H68" s="28">
        <v>1.5509999999999999</v>
      </c>
      <c r="I68" s="14">
        <v>4.085</v>
      </c>
      <c r="J68" s="58">
        <v>15.175000000000001</v>
      </c>
      <c r="K68" s="59"/>
      <c r="L68" s="44">
        <v>113</v>
      </c>
      <c r="M68" s="45"/>
    </row>
    <row r="69" spans="1:13" ht="33" customHeight="1" x14ac:dyDescent="0.2">
      <c r="A69" s="13" t="s">
        <v>49</v>
      </c>
      <c r="B69" s="53" t="s">
        <v>58</v>
      </c>
      <c r="C69" s="54"/>
      <c r="D69" s="54"/>
      <c r="E69" s="55"/>
      <c r="F69" s="60">
        <v>250</v>
      </c>
      <c r="G69" s="61"/>
      <c r="H69" s="28">
        <v>2.8559999999999999</v>
      </c>
      <c r="I69" s="14">
        <v>2.9809999999999999</v>
      </c>
      <c r="J69" s="58">
        <v>21.155999999999999</v>
      </c>
      <c r="K69" s="59"/>
      <c r="L69" s="44">
        <v>123</v>
      </c>
      <c r="M69" s="45"/>
    </row>
    <row r="70" spans="1:13" ht="32.25" customHeight="1" x14ac:dyDescent="0.2">
      <c r="A70" s="13" t="s">
        <v>53</v>
      </c>
      <c r="B70" s="53" t="s">
        <v>67</v>
      </c>
      <c r="C70" s="54"/>
      <c r="D70" s="54"/>
      <c r="E70" s="55"/>
      <c r="F70" s="60">
        <v>100</v>
      </c>
      <c r="G70" s="61"/>
      <c r="H70" s="28">
        <v>15.99</v>
      </c>
      <c r="I70" s="14">
        <v>16.170000000000002</v>
      </c>
      <c r="J70" s="58">
        <v>7.32</v>
      </c>
      <c r="K70" s="59"/>
      <c r="L70" s="44">
        <v>238</v>
      </c>
      <c r="M70" s="45"/>
    </row>
    <row r="71" spans="1:13" ht="32.25" customHeight="1" x14ac:dyDescent="0.2">
      <c r="A71" s="13" t="s">
        <v>29</v>
      </c>
      <c r="B71" s="53" t="s">
        <v>68</v>
      </c>
      <c r="C71" s="54"/>
      <c r="D71" s="54"/>
      <c r="E71" s="55"/>
      <c r="F71" s="60">
        <v>90</v>
      </c>
      <c r="G71" s="61"/>
      <c r="H71" s="28">
        <v>2.1419999999999999</v>
      </c>
      <c r="I71" s="14">
        <v>2.2879999999999998</v>
      </c>
      <c r="J71" s="58">
        <v>14.4</v>
      </c>
      <c r="K71" s="59"/>
      <c r="L71" s="44">
        <v>86</v>
      </c>
      <c r="M71" s="45"/>
    </row>
    <row r="72" spans="1:13" ht="29.25" customHeight="1" x14ac:dyDescent="0.2">
      <c r="A72" s="13" t="s">
        <v>54</v>
      </c>
      <c r="B72" s="53" t="s">
        <v>69</v>
      </c>
      <c r="C72" s="54"/>
      <c r="D72" s="54"/>
      <c r="E72" s="55"/>
      <c r="F72" s="60">
        <v>90</v>
      </c>
      <c r="G72" s="61"/>
      <c r="H72" s="28">
        <v>1.95</v>
      </c>
      <c r="I72" s="14">
        <v>1.83</v>
      </c>
      <c r="J72" s="58">
        <v>14.68</v>
      </c>
      <c r="K72" s="59"/>
      <c r="L72" s="44">
        <v>83</v>
      </c>
      <c r="M72" s="45"/>
    </row>
    <row r="73" spans="1:13" ht="42" customHeight="1" x14ac:dyDescent="0.2">
      <c r="A73" s="13" t="s">
        <v>40</v>
      </c>
      <c r="B73" s="53" t="s">
        <v>146</v>
      </c>
      <c r="C73" s="54"/>
      <c r="D73" s="54"/>
      <c r="E73" s="55"/>
      <c r="F73" s="60">
        <v>200</v>
      </c>
      <c r="G73" s="61"/>
      <c r="H73" s="28">
        <v>0.125</v>
      </c>
      <c r="I73" s="14">
        <v>0.05</v>
      </c>
      <c r="J73" s="58">
        <v>24.876999999999999</v>
      </c>
      <c r="K73" s="59"/>
      <c r="L73" s="44">
        <v>100</v>
      </c>
      <c r="M73" s="45"/>
    </row>
    <row r="74" spans="1:13" ht="18.75" customHeight="1" x14ac:dyDescent="0.2">
      <c r="A74" s="13"/>
      <c r="B74" s="53" t="s">
        <v>83</v>
      </c>
      <c r="C74" s="54"/>
      <c r="D74" s="54"/>
      <c r="E74" s="55"/>
      <c r="F74" s="60">
        <v>50</v>
      </c>
      <c r="G74" s="61"/>
      <c r="H74" s="28">
        <v>2.5</v>
      </c>
      <c r="I74" s="14">
        <v>0.5</v>
      </c>
      <c r="J74" s="58">
        <v>22.5</v>
      </c>
      <c r="K74" s="59"/>
      <c r="L74" s="44">
        <v>105</v>
      </c>
      <c r="M74" s="45"/>
    </row>
    <row r="75" spans="1:13" ht="18.75" customHeight="1" x14ac:dyDescent="0.2">
      <c r="A75" s="62" t="s">
        <v>11</v>
      </c>
      <c r="B75" s="63"/>
      <c r="C75" s="63"/>
      <c r="D75" s="63"/>
      <c r="E75" s="64"/>
      <c r="F75" s="42">
        <v>890</v>
      </c>
      <c r="G75" s="43"/>
      <c r="H75" s="37">
        <f>H74+H73+H72+H71+H70+H69+H68</f>
        <v>27.114000000000001</v>
      </c>
      <c r="I75" s="9">
        <f>I74+I73+I72+I71+I70+I69+I68</f>
        <v>27.904000000000003</v>
      </c>
      <c r="J75" s="74">
        <f>SUM(J68:K74)</f>
        <v>120.10799999999999</v>
      </c>
      <c r="K75" s="75"/>
      <c r="L75" s="69">
        <f>L74+L73+L72+L71+L70+L69+L68</f>
        <v>848</v>
      </c>
      <c r="M75" s="70"/>
    </row>
    <row r="76" spans="1:13" ht="18.75" customHeight="1" x14ac:dyDescent="0.2">
      <c r="A76" s="30"/>
      <c r="B76" s="62" t="s">
        <v>155</v>
      </c>
      <c r="C76" s="63"/>
      <c r="D76" s="63"/>
      <c r="E76" s="64"/>
      <c r="F76" s="42">
        <v>1455</v>
      </c>
      <c r="G76" s="43"/>
      <c r="H76" s="9">
        <f>H75+H66</f>
        <v>45.430999999999997</v>
      </c>
      <c r="I76" s="9">
        <f>I75+I66</f>
        <v>46.634</v>
      </c>
      <c r="J76" s="74">
        <f>J75+J66</f>
        <v>213.57799999999997</v>
      </c>
      <c r="K76" s="75"/>
      <c r="L76" s="69">
        <f>L75+L66</f>
        <v>1462.4</v>
      </c>
      <c r="M76" s="70"/>
    </row>
    <row r="77" spans="1:13" s="24" customFormat="1" ht="18.75" customHeight="1" x14ac:dyDescent="0.2">
      <c r="A77" s="71" t="s">
        <v>33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3"/>
    </row>
    <row r="78" spans="1:13" s="24" customFormat="1" ht="18.75" customHeight="1" x14ac:dyDescent="0.2">
      <c r="A78" s="71" t="s">
        <v>210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3"/>
    </row>
    <row r="79" spans="1:13" s="24" customFormat="1" ht="36.75" customHeight="1" x14ac:dyDescent="0.2">
      <c r="A79" s="13" t="s">
        <v>43</v>
      </c>
      <c r="B79" s="53" t="s">
        <v>202</v>
      </c>
      <c r="C79" s="54"/>
      <c r="D79" s="54"/>
      <c r="E79" s="55"/>
      <c r="F79" s="60">
        <v>120</v>
      </c>
      <c r="G79" s="61"/>
      <c r="H79" s="28">
        <v>0.48</v>
      </c>
      <c r="I79" s="14">
        <v>0.48</v>
      </c>
      <c r="J79" s="58">
        <v>11.76</v>
      </c>
      <c r="K79" s="59"/>
      <c r="L79" s="44">
        <v>53</v>
      </c>
      <c r="M79" s="45"/>
    </row>
    <row r="80" spans="1:13" s="24" customFormat="1" ht="42.75" customHeight="1" x14ac:dyDescent="0.2">
      <c r="A80" s="5" t="s">
        <v>50</v>
      </c>
      <c r="B80" s="94" t="s">
        <v>70</v>
      </c>
      <c r="C80" s="95"/>
      <c r="D80" s="95"/>
      <c r="E80" s="96"/>
      <c r="F80" s="97">
        <v>10</v>
      </c>
      <c r="G80" s="98"/>
      <c r="H80" s="38">
        <v>6.33</v>
      </c>
      <c r="I80" s="6">
        <v>6.266</v>
      </c>
      <c r="J80" s="99">
        <v>0.4</v>
      </c>
      <c r="K80" s="100"/>
      <c r="L80" s="67">
        <v>83</v>
      </c>
      <c r="M80" s="68"/>
    </row>
    <row r="81" spans="1:13" s="24" customFormat="1" ht="45" customHeight="1" x14ac:dyDescent="0.2">
      <c r="A81" s="5" t="s">
        <v>9</v>
      </c>
      <c r="B81" s="94" t="s">
        <v>59</v>
      </c>
      <c r="C81" s="95"/>
      <c r="D81" s="95"/>
      <c r="E81" s="96"/>
      <c r="F81" s="92" t="s">
        <v>169</v>
      </c>
      <c r="G81" s="93"/>
      <c r="H81" s="38">
        <v>9.4369999999999994</v>
      </c>
      <c r="I81" s="6">
        <v>11.717000000000001</v>
      </c>
      <c r="J81" s="101">
        <v>44.091999999999999</v>
      </c>
      <c r="K81" s="102"/>
      <c r="L81" s="67">
        <v>320</v>
      </c>
      <c r="M81" s="68"/>
    </row>
    <row r="82" spans="1:13" s="24" customFormat="1" ht="33.75" customHeight="1" x14ac:dyDescent="0.2">
      <c r="A82" s="5" t="s">
        <v>125</v>
      </c>
      <c r="B82" s="94" t="s">
        <v>144</v>
      </c>
      <c r="C82" s="95"/>
      <c r="D82" s="95"/>
      <c r="E82" s="96"/>
      <c r="F82" s="97">
        <v>200</v>
      </c>
      <c r="G82" s="98"/>
      <c r="H82" s="38">
        <v>0.32</v>
      </c>
      <c r="I82" s="6">
        <v>0.14000000000000001</v>
      </c>
      <c r="J82" s="101">
        <v>20.440000000000001</v>
      </c>
      <c r="K82" s="102"/>
      <c r="L82" s="67">
        <v>84</v>
      </c>
      <c r="M82" s="68"/>
    </row>
    <row r="83" spans="1:13" s="24" customFormat="1" ht="18.75" customHeight="1" x14ac:dyDescent="0.2">
      <c r="A83" s="5"/>
      <c r="B83" s="94" t="s">
        <v>83</v>
      </c>
      <c r="C83" s="95"/>
      <c r="D83" s="95"/>
      <c r="E83" s="96"/>
      <c r="F83" s="97">
        <v>30</v>
      </c>
      <c r="G83" s="98"/>
      <c r="H83" s="38">
        <v>1.5</v>
      </c>
      <c r="I83" s="6">
        <v>0.3</v>
      </c>
      <c r="J83" s="101">
        <v>13.5</v>
      </c>
      <c r="K83" s="102"/>
      <c r="L83" s="67">
        <v>62.4</v>
      </c>
      <c r="M83" s="68"/>
    </row>
    <row r="84" spans="1:13" s="24" customFormat="1" ht="18.75" customHeight="1" x14ac:dyDescent="0.2">
      <c r="A84" s="103" t="s">
        <v>11</v>
      </c>
      <c r="B84" s="104"/>
      <c r="C84" s="104"/>
      <c r="D84" s="104"/>
      <c r="E84" s="105"/>
      <c r="F84" s="65">
        <v>565</v>
      </c>
      <c r="G84" s="66"/>
      <c r="H84" s="37">
        <f>H83+H82+H81+H80+H79</f>
        <v>18.067</v>
      </c>
      <c r="I84" s="9">
        <f>I83+I82+I81+I80+I79</f>
        <v>18.903000000000002</v>
      </c>
      <c r="J84" s="81">
        <f>J83+J82+J81+J80+J79</f>
        <v>90.192000000000007</v>
      </c>
      <c r="K84" s="82"/>
      <c r="L84" s="106">
        <f>L83+L82+L81+L80+L79</f>
        <v>602.4</v>
      </c>
      <c r="M84" s="107"/>
    </row>
    <row r="85" spans="1:13" ht="18.75" customHeight="1" x14ac:dyDescent="0.2">
      <c r="A85" s="50" t="s">
        <v>12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2"/>
    </row>
    <row r="86" spans="1:13" ht="39.75" customHeight="1" x14ac:dyDescent="0.2">
      <c r="A86" s="13" t="s">
        <v>43</v>
      </c>
      <c r="B86" s="53" t="s">
        <v>200</v>
      </c>
      <c r="C86" s="54"/>
      <c r="D86" s="54"/>
      <c r="E86" s="55"/>
      <c r="F86" s="60">
        <v>120</v>
      </c>
      <c r="G86" s="61"/>
      <c r="H86" s="28">
        <v>0.48</v>
      </c>
      <c r="I86" s="14">
        <v>0.48</v>
      </c>
      <c r="J86" s="58">
        <v>11.76</v>
      </c>
      <c r="K86" s="59"/>
      <c r="L86" s="44">
        <v>53</v>
      </c>
      <c r="M86" s="45"/>
    </row>
    <row r="87" spans="1:13" ht="36.75" customHeight="1" x14ac:dyDescent="0.2">
      <c r="A87" s="13" t="s">
        <v>74</v>
      </c>
      <c r="B87" s="53" t="s">
        <v>105</v>
      </c>
      <c r="C87" s="54"/>
      <c r="D87" s="54"/>
      <c r="E87" s="55"/>
      <c r="F87" s="60">
        <v>100</v>
      </c>
      <c r="G87" s="61"/>
      <c r="H87" s="28">
        <v>1.43</v>
      </c>
      <c r="I87" s="14">
        <v>5.05</v>
      </c>
      <c r="J87" s="58">
        <v>15.17</v>
      </c>
      <c r="K87" s="59"/>
      <c r="L87" s="44">
        <v>112</v>
      </c>
      <c r="M87" s="45"/>
    </row>
    <row r="88" spans="1:13" ht="41.25" customHeight="1" x14ac:dyDescent="0.2">
      <c r="A88" s="13" t="s">
        <v>34</v>
      </c>
      <c r="B88" s="53" t="s">
        <v>72</v>
      </c>
      <c r="C88" s="54"/>
      <c r="D88" s="54"/>
      <c r="E88" s="55"/>
      <c r="F88" s="108" t="s">
        <v>75</v>
      </c>
      <c r="G88" s="109"/>
      <c r="H88" s="28">
        <v>2.4300000000000002</v>
      </c>
      <c r="I88" s="14">
        <v>3.68</v>
      </c>
      <c r="J88" s="58">
        <v>10.4</v>
      </c>
      <c r="K88" s="59"/>
      <c r="L88" s="44">
        <v>84</v>
      </c>
      <c r="M88" s="45"/>
    </row>
    <row r="89" spans="1:13" ht="48.75" customHeight="1" x14ac:dyDescent="0.2">
      <c r="A89" s="13" t="s">
        <v>35</v>
      </c>
      <c r="B89" s="53" t="s">
        <v>76</v>
      </c>
      <c r="C89" s="54"/>
      <c r="D89" s="54"/>
      <c r="E89" s="55"/>
      <c r="F89" s="60">
        <v>100</v>
      </c>
      <c r="G89" s="61"/>
      <c r="H89" s="28">
        <v>12.27</v>
      </c>
      <c r="I89" s="14">
        <v>12.28</v>
      </c>
      <c r="J89" s="58">
        <v>1.76</v>
      </c>
      <c r="K89" s="59"/>
      <c r="L89" s="44">
        <v>167</v>
      </c>
      <c r="M89" s="45"/>
    </row>
    <row r="90" spans="1:13" ht="36.75" customHeight="1" x14ac:dyDescent="0.2">
      <c r="A90" s="13" t="s">
        <v>42</v>
      </c>
      <c r="B90" s="53" t="s">
        <v>71</v>
      </c>
      <c r="C90" s="54"/>
      <c r="D90" s="54"/>
      <c r="E90" s="55"/>
      <c r="F90" s="60">
        <v>180</v>
      </c>
      <c r="G90" s="61"/>
      <c r="H90" s="28">
        <v>7.94</v>
      </c>
      <c r="I90" s="14">
        <v>6.47</v>
      </c>
      <c r="J90" s="58">
        <v>48.05</v>
      </c>
      <c r="K90" s="59"/>
      <c r="L90" s="44">
        <v>282</v>
      </c>
      <c r="M90" s="45"/>
    </row>
    <row r="91" spans="1:13" ht="45" customHeight="1" x14ac:dyDescent="0.2">
      <c r="A91" s="13" t="s">
        <v>20</v>
      </c>
      <c r="B91" s="53" t="s">
        <v>141</v>
      </c>
      <c r="C91" s="54"/>
      <c r="D91" s="54"/>
      <c r="E91" s="55"/>
      <c r="F91" s="56">
        <v>200</v>
      </c>
      <c r="G91" s="57"/>
      <c r="H91" s="28">
        <v>0.21</v>
      </c>
      <c r="I91" s="14">
        <v>0.05</v>
      </c>
      <c r="J91" s="58">
        <v>15.02</v>
      </c>
      <c r="K91" s="59"/>
      <c r="L91" s="44">
        <v>61</v>
      </c>
      <c r="M91" s="45"/>
    </row>
    <row r="92" spans="1:13" ht="15.75" customHeight="1" x14ac:dyDescent="0.2">
      <c r="A92" s="13"/>
      <c r="B92" s="53" t="s">
        <v>83</v>
      </c>
      <c r="C92" s="54"/>
      <c r="D92" s="54"/>
      <c r="E92" s="55"/>
      <c r="F92" s="60">
        <v>50</v>
      </c>
      <c r="G92" s="61"/>
      <c r="H92" s="28">
        <v>2.5</v>
      </c>
      <c r="I92" s="14">
        <v>0.5</v>
      </c>
      <c r="J92" s="58">
        <v>22.5</v>
      </c>
      <c r="K92" s="59"/>
      <c r="L92" s="44">
        <v>105</v>
      </c>
      <c r="M92" s="45"/>
    </row>
    <row r="93" spans="1:13" ht="15" customHeight="1" x14ac:dyDescent="0.2">
      <c r="A93" s="62" t="s">
        <v>11</v>
      </c>
      <c r="B93" s="63"/>
      <c r="C93" s="63"/>
      <c r="D93" s="63"/>
      <c r="E93" s="64"/>
      <c r="F93" s="42">
        <v>1005</v>
      </c>
      <c r="G93" s="43"/>
      <c r="H93" s="29">
        <f>H86+H87+H88+H89+H90+H91+H92</f>
        <v>27.26</v>
      </c>
      <c r="I93" s="23">
        <f>I86+I87+I88+I89+I90+I91+I92</f>
        <v>28.509999999999998</v>
      </c>
      <c r="J93" s="74">
        <f>J86+J87+J88+J89+J90+J91+J92</f>
        <v>124.65999999999998</v>
      </c>
      <c r="K93" s="75"/>
      <c r="L93" s="69">
        <f>L92+L91+L90+L89+L88+L87+L86</f>
        <v>864</v>
      </c>
      <c r="M93" s="70"/>
    </row>
    <row r="94" spans="1:13" x14ac:dyDescent="0.2">
      <c r="A94" s="30"/>
      <c r="B94" s="62" t="s">
        <v>189</v>
      </c>
      <c r="C94" s="63"/>
      <c r="D94" s="63"/>
      <c r="E94" s="64"/>
      <c r="F94" s="42">
        <v>1570</v>
      </c>
      <c r="G94" s="43"/>
      <c r="H94" s="23">
        <f>H93+H84</f>
        <v>45.326999999999998</v>
      </c>
      <c r="I94" s="23">
        <f>I93+I84</f>
        <v>47.412999999999997</v>
      </c>
      <c r="J94" s="74">
        <f>J93+J84</f>
        <v>214.85199999999998</v>
      </c>
      <c r="K94" s="75"/>
      <c r="L94" s="69">
        <f>L93+L84</f>
        <v>1466.4</v>
      </c>
      <c r="M94" s="70"/>
    </row>
    <row r="95" spans="1:13" x14ac:dyDescent="0.2">
      <c r="A95" s="50" t="s">
        <v>37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2"/>
    </row>
    <row r="96" spans="1:13" x14ac:dyDescent="0.2">
      <c r="A96" s="50" t="s">
        <v>210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2"/>
    </row>
    <row r="97" spans="1:13" ht="25.5" x14ac:dyDescent="0.2">
      <c r="A97" s="13" t="s">
        <v>43</v>
      </c>
      <c r="B97" s="53" t="s">
        <v>197</v>
      </c>
      <c r="C97" s="54"/>
      <c r="D97" s="54"/>
      <c r="E97" s="55"/>
      <c r="F97" s="60">
        <v>120</v>
      </c>
      <c r="G97" s="61"/>
      <c r="H97" s="28">
        <v>0.48</v>
      </c>
      <c r="I97" s="14">
        <v>0.48</v>
      </c>
      <c r="J97" s="58">
        <v>11.76</v>
      </c>
      <c r="K97" s="59"/>
      <c r="L97" s="44">
        <v>53</v>
      </c>
      <c r="M97" s="45"/>
    </row>
    <row r="98" spans="1:13" ht="37.5" customHeight="1" x14ac:dyDescent="0.2">
      <c r="A98" s="13" t="s">
        <v>150</v>
      </c>
      <c r="B98" s="53" t="s">
        <v>77</v>
      </c>
      <c r="C98" s="54"/>
      <c r="D98" s="54"/>
      <c r="E98" s="55"/>
      <c r="F98" s="56" t="s">
        <v>52</v>
      </c>
      <c r="G98" s="57"/>
      <c r="H98" s="28">
        <v>6.94</v>
      </c>
      <c r="I98" s="14">
        <v>8.16</v>
      </c>
      <c r="J98" s="58">
        <v>11.33</v>
      </c>
      <c r="K98" s="59"/>
      <c r="L98" s="44">
        <v>147</v>
      </c>
      <c r="M98" s="45"/>
    </row>
    <row r="99" spans="1:13" ht="48.75" customHeight="1" x14ac:dyDescent="0.2">
      <c r="A99" s="13" t="s">
        <v>9</v>
      </c>
      <c r="B99" s="53" t="s">
        <v>62</v>
      </c>
      <c r="C99" s="54"/>
      <c r="D99" s="54"/>
      <c r="E99" s="55"/>
      <c r="F99" s="56" t="s">
        <v>169</v>
      </c>
      <c r="G99" s="57"/>
      <c r="H99" s="28">
        <v>8.8949999999999996</v>
      </c>
      <c r="I99" s="14">
        <v>9.0609999999999999</v>
      </c>
      <c r="J99" s="58">
        <v>38.033000000000001</v>
      </c>
      <c r="K99" s="59"/>
      <c r="L99" s="44">
        <v>269</v>
      </c>
      <c r="M99" s="45"/>
    </row>
    <row r="100" spans="1:13" ht="35.25" customHeight="1" x14ac:dyDescent="0.2">
      <c r="A100" s="13" t="s">
        <v>127</v>
      </c>
      <c r="B100" s="53" t="s">
        <v>145</v>
      </c>
      <c r="C100" s="54"/>
      <c r="D100" s="54"/>
      <c r="E100" s="55"/>
      <c r="F100" s="56" t="s">
        <v>17</v>
      </c>
      <c r="G100" s="57"/>
      <c r="H100" s="28">
        <v>0.21</v>
      </c>
      <c r="I100" s="14">
        <v>0.05</v>
      </c>
      <c r="J100" s="58">
        <v>15.02</v>
      </c>
      <c r="K100" s="59"/>
      <c r="L100" s="44">
        <v>61</v>
      </c>
      <c r="M100" s="45"/>
    </row>
    <row r="101" spans="1:13" ht="21.75" customHeight="1" x14ac:dyDescent="0.2">
      <c r="A101" s="13"/>
      <c r="B101" s="53" t="s">
        <v>83</v>
      </c>
      <c r="C101" s="54"/>
      <c r="D101" s="54"/>
      <c r="E101" s="55"/>
      <c r="F101" s="60">
        <v>30</v>
      </c>
      <c r="G101" s="61"/>
      <c r="H101" s="28">
        <v>1.5</v>
      </c>
      <c r="I101" s="14">
        <v>0.3</v>
      </c>
      <c r="J101" s="58">
        <v>13.5</v>
      </c>
      <c r="K101" s="59"/>
      <c r="L101" s="44">
        <v>62.4</v>
      </c>
      <c r="M101" s="45"/>
    </row>
    <row r="102" spans="1:13" ht="15" customHeight="1" x14ac:dyDescent="0.2">
      <c r="A102" s="62" t="s">
        <v>11</v>
      </c>
      <c r="B102" s="63"/>
      <c r="C102" s="63"/>
      <c r="D102" s="63"/>
      <c r="E102" s="64"/>
      <c r="F102" s="42">
        <v>615</v>
      </c>
      <c r="G102" s="43"/>
      <c r="H102" s="29">
        <f>SUM(H97:H101)</f>
        <v>18.024999999999999</v>
      </c>
      <c r="I102" s="23">
        <f>I100+I101+I99+I98+I97</f>
        <v>18.050999999999998</v>
      </c>
      <c r="J102" s="74">
        <f>J101+J100+J99+J98+J97</f>
        <v>89.643000000000001</v>
      </c>
      <c r="K102" s="75"/>
      <c r="L102" s="69">
        <f>M101+L101+L100+L99+L98+L97</f>
        <v>592.4</v>
      </c>
      <c r="M102" s="70"/>
    </row>
    <row r="103" spans="1:13" x14ac:dyDescent="0.2">
      <c r="A103" s="50" t="s">
        <v>12</v>
      </c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2"/>
    </row>
    <row r="104" spans="1:13" ht="40.5" customHeight="1" x14ac:dyDescent="0.2">
      <c r="A104" s="13" t="s">
        <v>39</v>
      </c>
      <c r="B104" s="53" t="s">
        <v>183</v>
      </c>
      <c r="C104" s="54"/>
      <c r="D104" s="54"/>
      <c r="E104" s="55"/>
      <c r="F104" s="60">
        <v>100</v>
      </c>
      <c r="G104" s="61"/>
      <c r="H104" s="28">
        <v>1.55</v>
      </c>
      <c r="I104" s="14">
        <v>5.08</v>
      </c>
      <c r="J104" s="58">
        <v>15.175000000000001</v>
      </c>
      <c r="K104" s="59"/>
      <c r="L104" s="44">
        <v>113</v>
      </c>
      <c r="M104" s="45"/>
    </row>
    <row r="105" spans="1:13" ht="32.25" customHeight="1" x14ac:dyDescent="0.2">
      <c r="A105" s="13" t="s">
        <v>137</v>
      </c>
      <c r="B105" s="53" t="s">
        <v>180</v>
      </c>
      <c r="C105" s="54"/>
      <c r="D105" s="54"/>
      <c r="E105" s="55"/>
      <c r="F105" s="60" t="s">
        <v>179</v>
      </c>
      <c r="G105" s="61"/>
      <c r="H105" s="28">
        <v>3.2749999999999999</v>
      </c>
      <c r="I105" s="14">
        <v>4.3319999999999999</v>
      </c>
      <c r="J105" s="58">
        <v>25.045000000000002</v>
      </c>
      <c r="K105" s="59"/>
      <c r="L105" s="44">
        <v>152</v>
      </c>
      <c r="M105" s="45"/>
    </row>
    <row r="106" spans="1:13" ht="51" customHeight="1" x14ac:dyDescent="0.2">
      <c r="A106" s="13" t="s">
        <v>79</v>
      </c>
      <c r="B106" s="53" t="s">
        <v>81</v>
      </c>
      <c r="C106" s="54"/>
      <c r="D106" s="54"/>
      <c r="E106" s="55"/>
      <c r="F106" s="90">
        <v>100</v>
      </c>
      <c r="G106" s="91"/>
      <c r="H106" s="28">
        <v>16.478000000000002</v>
      </c>
      <c r="I106" s="14">
        <v>14.95</v>
      </c>
      <c r="J106" s="58">
        <v>7.34</v>
      </c>
      <c r="K106" s="59"/>
      <c r="L106" s="44">
        <v>225</v>
      </c>
      <c r="M106" s="45"/>
    </row>
    <row r="107" spans="1:13" ht="45.75" customHeight="1" x14ac:dyDescent="0.2">
      <c r="A107" s="13" t="s">
        <v>152</v>
      </c>
      <c r="B107" s="53" t="s">
        <v>80</v>
      </c>
      <c r="C107" s="54"/>
      <c r="D107" s="54"/>
      <c r="E107" s="55"/>
      <c r="F107" s="56" t="s">
        <v>172</v>
      </c>
      <c r="G107" s="57"/>
      <c r="H107" s="28">
        <v>3.7</v>
      </c>
      <c r="I107" s="14">
        <v>3.34</v>
      </c>
      <c r="J107" s="58">
        <v>26.02</v>
      </c>
      <c r="K107" s="59"/>
      <c r="L107" s="44">
        <v>149</v>
      </c>
      <c r="M107" s="45"/>
    </row>
    <row r="108" spans="1:13" ht="43.5" customHeight="1" x14ac:dyDescent="0.2">
      <c r="A108" s="13" t="s">
        <v>138</v>
      </c>
      <c r="B108" s="53" t="s">
        <v>181</v>
      </c>
      <c r="C108" s="54"/>
      <c r="D108" s="54"/>
      <c r="E108" s="55"/>
      <c r="F108" s="56">
        <v>200</v>
      </c>
      <c r="G108" s="57"/>
      <c r="H108" s="28">
        <v>0.44</v>
      </c>
      <c r="I108" s="14">
        <v>0.02</v>
      </c>
      <c r="J108" s="58">
        <v>29.76</v>
      </c>
      <c r="K108" s="59"/>
      <c r="L108" s="44">
        <v>121</v>
      </c>
      <c r="M108" s="45"/>
    </row>
    <row r="109" spans="1:13" ht="21" customHeight="1" x14ac:dyDescent="0.2">
      <c r="A109" s="13"/>
      <c r="B109" s="53" t="s">
        <v>83</v>
      </c>
      <c r="C109" s="54"/>
      <c r="D109" s="54"/>
      <c r="E109" s="55"/>
      <c r="F109" s="60">
        <v>50</v>
      </c>
      <c r="G109" s="61"/>
      <c r="H109" s="28">
        <v>2.5</v>
      </c>
      <c r="I109" s="14">
        <v>0.5</v>
      </c>
      <c r="J109" s="58">
        <v>22.5</v>
      </c>
      <c r="K109" s="59"/>
      <c r="L109" s="44">
        <v>105</v>
      </c>
      <c r="M109" s="45"/>
    </row>
    <row r="110" spans="1:13" ht="15" customHeight="1" x14ac:dyDescent="0.2">
      <c r="A110" s="62" t="s">
        <v>11</v>
      </c>
      <c r="B110" s="63"/>
      <c r="C110" s="63"/>
      <c r="D110" s="63"/>
      <c r="E110" s="64"/>
      <c r="F110" s="42">
        <v>890</v>
      </c>
      <c r="G110" s="43"/>
      <c r="H110" s="29">
        <f>H109+H108+H107+H106+H105+H104</f>
        <v>27.943000000000001</v>
      </c>
      <c r="I110" s="23">
        <f>I109+I108+I107+I106+I105+I104</f>
        <v>28.222000000000001</v>
      </c>
      <c r="J110" s="74">
        <f>J109+J108+J107+J106+J105+J104</f>
        <v>125.84</v>
      </c>
      <c r="K110" s="75"/>
      <c r="L110" s="69">
        <f>L109+L108+L107+L106+L105+L104</f>
        <v>865</v>
      </c>
      <c r="M110" s="70"/>
    </row>
    <row r="111" spans="1:13" x14ac:dyDescent="0.2">
      <c r="A111" s="30"/>
      <c r="B111" s="62" t="s">
        <v>189</v>
      </c>
      <c r="C111" s="63"/>
      <c r="D111" s="63"/>
      <c r="E111" s="64"/>
      <c r="F111" s="42">
        <f>F102+F110</f>
        <v>1505</v>
      </c>
      <c r="G111" s="43"/>
      <c r="H111" s="23">
        <f>H110+H102</f>
        <v>45.968000000000004</v>
      </c>
      <c r="I111" s="23">
        <f>I110+I102</f>
        <v>46.272999999999996</v>
      </c>
      <c r="J111" s="74">
        <f>J110+J102</f>
        <v>215.483</v>
      </c>
      <c r="K111" s="75"/>
      <c r="L111" s="69">
        <f>L110+L102</f>
        <v>1457.4</v>
      </c>
      <c r="M111" s="70"/>
    </row>
    <row r="112" spans="1:13" ht="20.25" x14ac:dyDescent="0.2">
      <c r="A112" s="110" t="s">
        <v>46</v>
      </c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2"/>
    </row>
    <row r="113" spans="1:13" x14ac:dyDescent="0.2">
      <c r="A113" s="50" t="s">
        <v>7</v>
      </c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2"/>
    </row>
    <row r="114" spans="1:13" x14ac:dyDescent="0.2">
      <c r="A114" s="50" t="s">
        <v>8</v>
      </c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2"/>
    </row>
    <row r="115" spans="1:13" ht="25.5" x14ac:dyDescent="0.2">
      <c r="A115" s="13" t="s">
        <v>43</v>
      </c>
      <c r="B115" s="53" t="s">
        <v>194</v>
      </c>
      <c r="C115" s="54"/>
      <c r="D115" s="54"/>
      <c r="E115" s="55"/>
      <c r="F115" s="60">
        <v>120</v>
      </c>
      <c r="G115" s="61"/>
      <c r="H115" s="28">
        <v>0.48</v>
      </c>
      <c r="I115" s="14">
        <v>0.48</v>
      </c>
      <c r="J115" s="58">
        <v>11.76</v>
      </c>
      <c r="K115" s="59"/>
      <c r="L115" s="44">
        <v>53</v>
      </c>
      <c r="M115" s="45"/>
    </row>
    <row r="116" spans="1:13" ht="30" customHeight="1" x14ac:dyDescent="0.2">
      <c r="A116" s="13" t="s">
        <v>48</v>
      </c>
      <c r="B116" s="53" t="s">
        <v>56</v>
      </c>
      <c r="C116" s="54"/>
      <c r="D116" s="54"/>
      <c r="E116" s="55"/>
      <c r="F116" s="60">
        <v>10</v>
      </c>
      <c r="G116" s="61"/>
      <c r="H116" s="28">
        <v>7.3</v>
      </c>
      <c r="I116" s="14">
        <v>7.55</v>
      </c>
      <c r="J116" s="58">
        <v>0.08</v>
      </c>
      <c r="K116" s="59"/>
      <c r="L116" s="44">
        <v>97</v>
      </c>
      <c r="M116" s="45"/>
    </row>
    <row r="117" spans="1:13" ht="51" customHeight="1" x14ac:dyDescent="0.2">
      <c r="A117" s="13" t="s">
        <v>9</v>
      </c>
      <c r="B117" s="53" t="s">
        <v>66</v>
      </c>
      <c r="C117" s="54"/>
      <c r="D117" s="54"/>
      <c r="E117" s="55"/>
      <c r="F117" s="60" t="s">
        <v>171</v>
      </c>
      <c r="G117" s="61"/>
      <c r="H117" s="28">
        <v>8.9369999999999994</v>
      </c>
      <c r="I117" s="14">
        <v>10.15</v>
      </c>
      <c r="J117" s="58">
        <v>68.11</v>
      </c>
      <c r="K117" s="59"/>
      <c r="L117" s="44">
        <v>399</v>
      </c>
      <c r="M117" s="45"/>
    </row>
    <row r="118" spans="1:13" ht="35.25" customHeight="1" x14ac:dyDescent="0.2">
      <c r="A118" s="13" t="s">
        <v>121</v>
      </c>
      <c r="B118" s="53" t="s">
        <v>147</v>
      </c>
      <c r="C118" s="54"/>
      <c r="D118" s="54"/>
      <c r="E118" s="55"/>
      <c r="F118" s="56">
        <v>200</v>
      </c>
      <c r="G118" s="57"/>
      <c r="H118" s="28">
        <v>0.1</v>
      </c>
      <c r="I118" s="14">
        <v>0.25</v>
      </c>
      <c r="J118" s="58">
        <v>0.02</v>
      </c>
      <c r="K118" s="59"/>
      <c r="L118" s="44">
        <v>3</v>
      </c>
      <c r="M118" s="45"/>
    </row>
    <row r="119" spans="1:13" ht="25.5" customHeight="1" x14ac:dyDescent="0.2">
      <c r="A119" s="13"/>
      <c r="B119" s="53" t="s">
        <v>83</v>
      </c>
      <c r="C119" s="54"/>
      <c r="D119" s="54"/>
      <c r="E119" s="55"/>
      <c r="F119" s="60">
        <v>30</v>
      </c>
      <c r="G119" s="61"/>
      <c r="H119" s="28">
        <v>1.5</v>
      </c>
      <c r="I119" s="14">
        <v>0.3</v>
      </c>
      <c r="J119" s="58">
        <v>13.5</v>
      </c>
      <c r="K119" s="59"/>
      <c r="L119" s="44">
        <v>62.4</v>
      </c>
      <c r="M119" s="45"/>
    </row>
    <row r="120" spans="1:13" x14ac:dyDescent="0.2">
      <c r="A120" s="62" t="s">
        <v>11</v>
      </c>
      <c r="B120" s="63"/>
      <c r="C120" s="63"/>
      <c r="D120" s="63"/>
      <c r="E120" s="64"/>
      <c r="F120" s="21"/>
      <c r="G120" s="22">
        <v>565</v>
      </c>
      <c r="H120" s="29">
        <f>H119+H118+H117+H116+H115</f>
        <v>18.317</v>
      </c>
      <c r="I120" s="23">
        <f>I119+I118+I117+I116+I115</f>
        <v>18.73</v>
      </c>
      <c r="J120" s="74">
        <f>J119+J118+J117+J116+J115</f>
        <v>93.47</v>
      </c>
      <c r="K120" s="75"/>
      <c r="L120" s="69">
        <f>L119+L118+L117+L116+L115</f>
        <v>614.4</v>
      </c>
      <c r="M120" s="70"/>
    </row>
    <row r="121" spans="1:13" x14ac:dyDescent="0.2">
      <c r="A121" s="50" t="s">
        <v>12</v>
      </c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2"/>
    </row>
    <row r="122" spans="1:13" ht="39.75" customHeight="1" x14ac:dyDescent="0.2">
      <c r="A122" s="13" t="s">
        <v>43</v>
      </c>
      <c r="B122" s="53" t="s">
        <v>198</v>
      </c>
      <c r="C122" s="54"/>
      <c r="D122" s="54"/>
      <c r="E122" s="55"/>
      <c r="F122" s="60">
        <v>120</v>
      </c>
      <c r="G122" s="61"/>
      <c r="H122" s="28">
        <v>0.48</v>
      </c>
      <c r="I122" s="14">
        <v>0.48</v>
      </c>
      <c r="J122" s="58">
        <v>11.76</v>
      </c>
      <c r="K122" s="59"/>
      <c r="L122" s="44">
        <v>53</v>
      </c>
      <c r="M122" s="45"/>
    </row>
    <row r="123" spans="1:13" ht="44.25" customHeight="1" x14ac:dyDescent="0.2">
      <c r="A123" s="13" t="s">
        <v>14</v>
      </c>
      <c r="B123" s="53" t="s">
        <v>57</v>
      </c>
      <c r="C123" s="54"/>
      <c r="D123" s="54"/>
      <c r="E123" s="55"/>
      <c r="F123" s="60">
        <v>100</v>
      </c>
      <c r="G123" s="61"/>
      <c r="H123" s="28">
        <v>1.5509999999999999</v>
      </c>
      <c r="I123" s="14">
        <v>5.085</v>
      </c>
      <c r="J123" s="58">
        <v>15.175000000000001</v>
      </c>
      <c r="K123" s="59"/>
      <c r="L123" s="44">
        <v>113</v>
      </c>
      <c r="M123" s="45"/>
    </row>
    <row r="124" spans="1:13" ht="33" customHeight="1" x14ac:dyDescent="0.2">
      <c r="A124" s="13" t="s">
        <v>49</v>
      </c>
      <c r="B124" s="53" t="s">
        <v>58</v>
      </c>
      <c r="C124" s="54"/>
      <c r="D124" s="54"/>
      <c r="E124" s="55"/>
      <c r="F124" s="60">
        <v>250</v>
      </c>
      <c r="G124" s="61"/>
      <c r="H124" s="28">
        <v>2.8559999999999999</v>
      </c>
      <c r="I124" s="14">
        <v>2.9809999999999999</v>
      </c>
      <c r="J124" s="58">
        <v>21.155999999999999</v>
      </c>
      <c r="K124" s="59"/>
      <c r="L124" s="44">
        <v>123</v>
      </c>
      <c r="M124" s="45"/>
    </row>
    <row r="125" spans="1:13" ht="60" customHeight="1" x14ac:dyDescent="0.2">
      <c r="A125" s="13" t="s">
        <v>35</v>
      </c>
      <c r="B125" s="53" t="s">
        <v>76</v>
      </c>
      <c r="C125" s="54"/>
      <c r="D125" s="54"/>
      <c r="E125" s="55"/>
      <c r="F125" s="60">
        <v>100</v>
      </c>
      <c r="G125" s="61"/>
      <c r="H125" s="28">
        <v>12.27</v>
      </c>
      <c r="I125" s="14">
        <v>12.28</v>
      </c>
      <c r="J125" s="58">
        <v>1.76</v>
      </c>
      <c r="K125" s="59"/>
      <c r="L125" s="44">
        <v>167</v>
      </c>
      <c r="M125" s="45"/>
    </row>
    <row r="126" spans="1:13" ht="36" customHeight="1" x14ac:dyDescent="0.2">
      <c r="A126" s="13" t="s">
        <v>110</v>
      </c>
      <c r="B126" s="53" t="s">
        <v>111</v>
      </c>
      <c r="C126" s="54"/>
      <c r="D126" s="54"/>
      <c r="E126" s="55"/>
      <c r="F126" s="60">
        <v>180</v>
      </c>
      <c r="G126" s="61"/>
      <c r="H126" s="31">
        <v>6.42</v>
      </c>
      <c r="I126" s="14">
        <v>6.24</v>
      </c>
      <c r="J126" s="76">
        <v>38.799999999999997</v>
      </c>
      <c r="K126" s="77"/>
      <c r="L126" s="44">
        <v>237</v>
      </c>
      <c r="M126" s="45"/>
    </row>
    <row r="127" spans="1:13" ht="39.75" customHeight="1" x14ac:dyDescent="0.2">
      <c r="A127" s="13" t="s">
        <v>136</v>
      </c>
      <c r="B127" s="53" t="s">
        <v>176</v>
      </c>
      <c r="C127" s="54"/>
      <c r="D127" s="54"/>
      <c r="E127" s="55"/>
      <c r="F127" s="56">
        <v>200</v>
      </c>
      <c r="G127" s="57"/>
      <c r="H127" s="28">
        <v>0.21</v>
      </c>
      <c r="I127" s="14">
        <v>0.05</v>
      </c>
      <c r="J127" s="58">
        <v>15.02</v>
      </c>
      <c r="K127" s="59"/>
      <c r="L127" s="44">
        <v>61</v>
      </c>
      <c r="M127" s="45"/>
    </row>
    <row r="128" spans="1:13" ht="23.25" customHeight="1" x14ac:dyDescent="0.2">
      <c r="A128" s="13"/>
      <c r="B128" s="53" t="s">
        <v>83</v>
      </c>
      <c r="C128" s="54"/>
      <c r="D128" s="54"/>
      <c r="E128" s="55"/>
      <c r="F128" s="60">
        <v>50</v>
      </c>
      <c r="G128" s="61"/>
      <c r="H128" s="28">
        <v>2.5</v>
      </c>
      <c r="I128" s="14">
        <v>0.5</v>
      </c>
      <c r="J128" s="58">
        <v>22.5</v>
      </c>
      <c r="K128" s="59"/>
      <c r="L128" s="44">
        <v>105</v>
      </c>
      <c r="M128" s="45"/>
    </row>
    <row r="129" spans="1:13" ht="15" customHeight="1" x14ac:dyDescent="0.2">
      <c r="A129" s="62" t="s">
        <v>11</v>
      </c>
      <c r="B129" s="63"/>
      <c r="C129" s="63"/>
      <c r="D129" s="63"/>
      <c r="E129" s="64"/>
      <c r="F129" s="42">
        <v>1000</v>
      </c>
      <c r="G129" s="43"/>
      <c r="H129" s="29">
        <f>H128+H127+H126+H125+H124+H123+H122</f>
        <v>26.286999999999999</v>
      </c>
      <c r="I129" s="23">
        <f>I122+I123+I124+I125+I126+I127+I128</f>
        <v>27.616000000000003</v>
      </c>
      <c r="J129" s="113">
        <f>J122+J123+J124+J125+J126+J127+J128</f>
        <v>126.17099999999999</v>
      </c>
      <c r="K129" s="114"/>
      <c r="L129" s="69">
        <f>L128+L127+L126+L125+L124+L123+L122</f>
        <v>859</v>
      </c>
      <c r="M129" s="70"/>
    </row>
    <row r="130" spans="1:13" x14ac:dyDescent="0.2">
      <c r="A130" s="30"/>
      <c r="B130" s="62" t="s">
        <v>189</v>
      </c>
      <c r="C130" s="63"/>
      <c r="D130" s="63"/>
      <c r="E130" s="64"/>
      <c r="F130" s="42">
        <v>1565</v>
      </c>
      <c r="G130" s="43"/>
      <c r="H130" s="23">
        <f>H129+H120</f>
        <v>44.603999999999999</v>
      </c>
      <c r="I130" s="23">
        <f>I129+I120</f>
        <v>46.346000000000004</v>
      </c>
      <c r="J130" s="113">
        <f>J129+J120</f>
        <v>219.64099999999999</v>
      </c>
      <c r="K130" s="114"/>
      <c r="L130" s="69">
        <f>M128+L129+L120</f>
        <v>1473.4</v>
      </c>
      <c r="M130" s="70"/>
    </row>
    <row r="131" spans="1:13" x14ac:dyDescent="0.2">
      <c r="A131" s="50" t="s">
        <v>19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2"/>
    </row>
    <row r="132" spans="1:13" x14ac:dyDescent="0.2">
      <c r="A132" s="50" t="s">
        <v>210</v>
      </c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2"/>
    </row>
    <row r="133" spans="1:13" ht="25.5" x14ac:dyDescent="0.2">
      <c r="A133" s="13" t="s">
        <v>43</v>
      </c>
      <c r="B133" s="53" t="s">
        <v>167</v>
      </c>
      <c r="C133" s="54"/>
      <c r="D133" s="54"/>
      <c r="E133" s="55"/>
      <c r="F133" s="60">
        <v>120</v>
      </c>
      <c r="G133" s="61"/>
      <c r="H133" s="28">
        <v>0.48</v>
      </c>
      <c r="I133" s="14">
        <v>0.48</v>
      </c>
      <c r="J133" s="58">
        <v>11.76</v>
      </c>
      <c r="K133" s="59"/>
      <c r="L133" s="44">
        <v>53</v>
      </c>
      <c r="M133" s="45"/>
    </row>
    <row r="134" spans="1:13" ht="31.5" customHeight="1" x14ac:dyDescent="0.2">
      <c r="A134" s="13" t="s">
        <v>153</v>
      </c>
      <c r="B134" s="53" t="s">
        <v>70</v>
      </c>
      <c r="C134" s="54"/>
      <c r="D134" s="54"/>
      <c r="E134" s="55"/>
      <c r="F134" s="60">
        <v>10</v>
      </c>
      <c r="G134" s="61"/>
      <c r="H134" s="28">
        <v>6.33</v>
      </c>
      <c r="I134" s="14">
        <v>6.266</v>
      </c>
      <c r="J134" s="76">
        <v>0.4</v>
      </c>
      <c r="K134" s="77"/>
      <c r="L134" s="44">
        <v>83</v>
      </c>
      <c r="M134" s="45"/>
    </row>
    <row r="135" spans="1:13" ht="47.25" customHeight="1" x14ac:dyDescent="0.2">
      <c r="A135" s="13" t="s">
        <v>9</v>
      </c>
      <c r="B135" s="53" t="s">
        <v>59</v>
      </c>
      <c r="C135" s="54"/>
      <c r="D135" s="54"/>
      <c r="E135" s="55"/>
      <c r="F135" s="56" t="s">
        <v>169</v>
      </c>
      <c r="G135" s="57"/>
      <c r="H135" s="28">
        <v>9.4369999999999994</v>
      </c>
      <c r="I135" s="14">
        <v>11.717000000000001</v>
      </c>
      <c r="J135" s="58">
        <v>44.091999999999999</v>
      </c>
      <c r="K135" s="59"/>
      <c r="L135" s="44">
        <v>320</v>
      </c>
      <c r="M135" s="45"/>
    </row>
    <row r="136" spans="1:13" ht="39" customHeight="1" x14ac:dyDescent="0.2">
      <c r="A136" s="13" t="s">
        <v>125</v>
      </c>
      <c r="B136" s="53" t="s">
        <v>144</v>
      </c>
      <c r="C136" s="54"/>
      <c r="D136" s="54"/>
      <c r="E136" s="55"/>
      <c r="F136" s="60">
        <v>200</v>
      </c>
      <c r="G136" s="61"/>
      <c r="H136" s="28">
        <v>0.32</v>
      </c>
      <c r="I136" s="14">
        <v>0.14000000000000001</v>
      </c>
      <c r="J136" s="58">
        <v>24.44</v>
      </c>
      <c r="K136" s="59"/>
      <c r="L136" s="44">
        <v>100</v>
      </c>
      <c r="M136" s="45"/>
    </row>
    <row r="137" spans="1:13" ht="25.5" customHeight="1" x14ac:dyDescent="0.2">
      <c r="A137" s="13"/>
      <c r="B137" s="53" t="s">
        <v>83</v>
      </c>
      <c r="C137" s="54"/>
      <c r="D137" s="54"/>
      <c r="E137" s="55"/>
      <c r="F137" s="60">
        <v>30</v>
      </c>
      <c r="G137" s="61"/>
      <c r="H137" s="28">
        <v>1.5</v>
      </c>
      <c r="I137" s="14">
        <v>0.3</v>
      </c>
      <c r="J137" s="58">
        <v>13.5</v>
      </c>
      <c r="K137" s="59"/>
      <c r="L137" s="44">
        <v>62.4</v>
      </c>
      <c r="M137" s="45"/>
    </row>
    <row r="138" spans="1:13" ht="15" customHeight="1" x14ac:dyDescent="0.2">
      <c r="A138" s="62" t="s">
        <v>11</v>
      </c>
      <c r="B138" s="63"/>
      <c r="C138" s="63"/>
      <c r="D138" s="63"/>
      <c r="E138" s="64"/>
      <c r="F138" s="42">
        <v>565</v>
      </c>
      <c r="G138" s="43"/>
      <c r="H138" s="29">
        <f>H137+H136+H135+H134+H133</f>
        <v>18.067</v>
      </c>
      <c r="I138" s="23">
        <f>I137+I136+I135+I134+I133</f>
        <v>18.903000000000002</v>
      </c>
      <c r="J138" s="74">
        <f>J137+J136+J135+J134+J133</f>
        <v>94.192000000000007</v>
      </c>
      <c r="K138" s="75"/>
      <c r="L138" s="69">
        <f>L137+L136+L135+L134+L133</f>
        <v>618.4</v>
      </c>
      <c r="M138" s="70"/>
    </row>
    <row r="139" spans="1:13" x14ac:dyDescent="0.2">
      <c r="A139" s="50" t="s">
        <v>12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2"/>
    </row>
    <row r="140" spans="1:13" ht="36" customHeight="1" x14ac:dyDescent="0.2">
      <c r="A140" s="13" t="s">
        <v>21</v>
      </c>
      <c r="B140" s="53" t="s">
        <v>84</v>
      </c>
      <c r="C140" s="54"/>
      <c r="D140" s="54"/>
      <c r="E140" s="55"/>
      <c r="F140" s="60">
        <v>100</v>
      </c>
      <c r="G140" s="61"/>
      <c r="H140" s="28">
        <v>0.75800000000000001</v>
      </c>
      <c r="I140" s="14">
        <v>1.0880000000000001</v>
      </c>
      <c r="J140" s="58">
        <v>8.36</v>
      </c>
      <c r="K140" s="59"/>
      <c r="L140" s="44">
        <v>46</v>
      </c>
      <c r="M140" s="45"/>
    </row>
    <row r="141" spans="1:13" ht="36" customHeight="1" x14ac:dyDescent="0.2">
      <c r="A141" s="13" t="s">
        <v>22</v>
      </c>
      <c r="B141" s="53" t="s">
        <v>174</v>
      </c>
      <c r="C141" s="54"/>
      <c r="D141" s="54"/>
      <c r="E141" s="55"/>
      <c r="F141" s="60" t="s">
        <v>175</v>
      </c>
      <c r="G141" s="61"/>
      <c r="H141" s="28">
        <v>4.9000000000000004</v>
      </c>
      <c r="I141" s="14">
        <v>5.2060000000000004</v>
      </c>
      <c r="J141" s="58">
        <v>25.047999999999998</v>
      </c>
      <c r="K141" s="59"/>
      <c r="L141" s="44">
        <v>166</v>
      </c>
      <c r="M141" s="45"/>
    </row>
    <row r="142" spans="1:13" ht="36" customHeight="1" x14ac:dyDescent="0.2">
      <c r="A142" s="13" t="s">
        <v>85</v>
      </c>
      <c r="B142" s="53" t="s">
        <v>86</v>
      </c>
      <c r="C142" s="54"/>
      <c r="D142" s="54"/>
      <c r="E142" s="55"/>
      <c r="F142" s="60">
        <v>100</v>
      </c>
      <c r="G142" s="61"/>
      <c r="H142" s="28">
        <v>13.5</v>
      </c>
      <c r="I142" s="14">
        <v>17.155000000000001</v>
      </c>
      <c r="J142" s="58">
        <v>9.8550000000000004</v>
      </c>
      <c r="K142" s="59"/>
      <c r="L142" s="44">
        <v>248</v>
      </c>
      <c r="M142" s="45"/>
    </row>
    <row r="143" spans="1:13" ht="42" customHeight="1" x14ac:dyDescent="0.2">
      <c r="A143" s="13" t="s">
        <v>42</v>
      </c>
      <c r="B143" s="53" t="s">
        <v>71</v>
      </c>
      <c r="C143" s="54"/>
      <c r="D143" s="54"/>
      <c r="E143" s="55"/>
      <c r="F143" s="60">
        <v>180</v>
      </c>
      <c r="G143" s="61"/>
      <c r="H143" s="28">
        <v>7.94</v>
      </c>
      <c r="I143" s="14">
        <v>6.47</v>
      </c>
      <c r="J143" s="58">
        <v>48.05</v>
      </c>
      <c r="K143" s="59"/>
      <c r="L143" s="44">
        <v>282</v>
      </c>
      <c r="M143" s="45"/>
    </row>
    <row r="144" spans="1:13" ht="55.5" customHeight="1" x14ac:dyDescent="0.2">
      <c r="A144" s="13" t="s">
        <v>40</v>
      </c>
      <c r="B144" s="53" t="s">
        <v>146</v>
      </c>
      <c r="C144" s="54"/>
      <c r="D144" s="54"/>
      <c r="E144" s="55"/>
      <c r="F144" s="60">
        <v>200</v>
      </c>
      <c r="G144" s="61"/>
      <c r="H144" s="28">
        <v>0.125</v>
      </c>
      <c r="I144" s="14">
        <v>0.05</v>
      </c>
      <c r="J144" s="58">
        <v>17.876999999999999</v>
      </c>
      <c r="K144" s="59"/>
      <c r="L144" s="44">
        <v>100</v>
      </c>
      <c r="M144" s="45"/>
    </row>
    <row r="145" spans="1:13" ht="26.25" customHeight="1" x14ac:dyDescent="0.2">
      <c r="A145" s="13"/>
      <c r="B145" s="53" t="s">
        <v>83</v>
      </c>
      <c r="C145" s="54"/>
      <c r="D145" s="54"/>
      <c r="E145" s="55"/>
      <c r="F145" s="60">
        <v>50</v>
      </c>
      <c r="G145" s="61"/>
      <c r="H145" s="28">
        <v>2.5</v>
      </c>
      <c r="I145" s="14">
        <v>0.5</v>
      </c>
      <c r="J145" s="58">
        <v>22.5</v>
      </c>
      <c r="K145" s="59"/>
      <c r="L145" s="44">
        <v>105</v>
      </c>
      <c r="M145" s="45"/>
    </row>
    <row r="146" spans="1:13" ht="15" customHeight="1" x14ac:dyDescent="0.2">
      <c r="A146" s="62" t="s">
        <v>11</v>
      </c>
      <c r="B146" s="63"/>
      <c r="C146" s="63"/>
      <c r="D146" s="63"/>
      <c r="E146" s="64"/>
      <c r="F146" s="42">
        <v>890</v>
      </c>
      <c r="G146" s="43"/>
      <c r="H146" s="29">
        <f>H145+H144+H143+H142+H141+H140</f>
        <v>29.723000000000003</v>
      </c>
      <c r="I146" s="23">
        <f>I145+I144+I143+I142+I141+I140</f>
        <v>30.469000000000001</v>
      </c>
      <c r="J146" s="74">
        <f>J145+J144+J143+J142+J141+J140</f>
        <v>131.69</v>
      </c>
      <c r="K146" s="75"/>
      <c r="L146" s="69">
        <f>M145+L145+L144+L143+L142+L141+M140+L140</f>
        <v>947</v>
      </c>
      <c r="M146" s="70"/>
    </row>
    <row r="147" spans="1:13" x14ac:dyDescent="0.2">
      <c r="A147" s="30"/>
      <c r="B147" s="62" t="s">
        <v>155</v>
      </c>
      <c r="C147" s="63"/>
      <c r="D147" s="63"/>
      <c r="E147" s="64"/>
      <c r="F147" s="42">
        <v>1455</v>
      </c>
      <c r="G147" s="43"/>
      <c r="H147" s="23">
        <f>H146+H138</f>
        <v>47.790000000000006</v>
      </c>
      <c r="I147" s="23">
        <f>I146+I138</f>
        <v>49.372</v>
      </c>
      <c r="J147" s="74">
        <f>J146+J138</f>
        <v>225.88200000000001</v>
      </c>
      <c r="K147" s="75"/>
      <c r="L147" s="69">
        <f>L146+L138</f>
        <v>1565.4</v>
      </c>
      <c r="M147" s="70"/>
    </row>
    <row r="148" spans="1:13" x14ac:dyDescent="0.2">
      <c r="A148" s="50" t="s">
        <v>24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2"/>
    </row>
    <row r="149" spans="1:13" x14ac:dyDescent="0.2">
      <c r="A149" s="50" t="s">
        <v>210</v>
      </c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2"/>
    </row>
    <row r="150" spans="1:13" ht="25.5" x14ac:dyDescent="0.2">
      <c r="A150" s="13" t="s">
        <v>43</v>
      </c>
      <c r="B150" s="53" t="s">
        <v>195</v>
      </c>
      <c r="C150" s="54"/>
      <c r="D150" s="54"/>
      <c r="E150" s="55"/>
      <c r="F150" s="60">
        <v>120</v>
      </c>
      <c r="G150" s="61"/>
      <c r="H150" s="28">
        <v>0.48</v>
      </c>
      <c r="I150" s="14">
        <v>0.48</v>
      </c>
      <c r="J150" s="58">
        <v>11.76</v>
      </c>
      <c r="K150" s="59"/>
      <c r="L150" s="44">
        <v>53</v>
      </c>
      <c r="M150" s="45"/>
    </row>
    <row r="151" spans="1:13" ht="35.25" customHeight="1" x14ac:dyDescent="0.2">
      <c r="A151" s="13" t="s">
        <v>150</v>
      </c>
      <c r="B151" s="53" t="s">
        <v>87</v>
      </c>
      <c r="C151" s="54"/>
      <c r="D151" s="54"/>
      <c r="E151" s="55"/>
      <c r="F151" s="56" t="s">
        <v>52</v>
      </c>
      <c r="G151" s="57"/>
      <c r="H151" s="28">
        <v>6.94</v>
      </c>
      <c r="I151" s="14">
        <v>8.16</v>
      </c>
      <c r="J151" s="58">
        <v>11.33</v>
      </c>
      <c r="K151" s="59"/>
      <c r="L151" s="44">
        <v>147</v>
      </c>
      <c r="M151" s="45"/>
    </row>
    <row r="152" spans="1:13" ht="46.5" customHeight="1" x14ac:dyDescent="0.2">
      <c r="A152" s="13" t="s">
        <v>9</v>
      </c>
      <c r="B152" s="53" t="s">
        <v>62</v>
      </c>
      <c r="C152" s="54"/>
      <c r="D152" s="54"/>
      <c r="E152" s="55"/>
      <c r="F152" s="56" t="s">
        <v>169</v>
      </c>
      <c r="G152" s="57"/>
      <c r="H152" s="28">
        <v>8.8949999999999996</v>
      </c>
      <c r="I152" s="14">
        <v>9.0609999999999999</v>
      </c>
      <c r="J152" s="58">
        <v>38.033000000000001</v>
      </c>
      <c r="K152" s="59"/>
      <c r="L152" s="44">
        <v>269</v>
      </c>
      <c r="M152" s="45"/>
    </row>
    <row r="153" spans="1:13" ht="40.5" customHeight="1" x14ac:dyDescent="0.2">
      <c r="A153" s="13" t="s">
        <v>127</v>
      </c>
      <c r="B153" s="53" t="s">
        <v>143</v>
      </c>
      <c r="C153" s="54"/>
      <c r="D153" s="54"/>
      <c r="E153" s="55"/>
      <c r="F153" s="60">
        <v>200</v>
      </c>
      <c r="G153" s="61"/>
      <c r="H153" s="28">
        <v>0.44</v>
      </c>
      <c r="I153" s="14">
        <v>0.02</v>
      </c>
      <c r="J153" s="58">
        <v>19.059999999999999</v>
      </c>
      <c r="K153" s="59"/>
      <c r="L153" s="44">
        <v>78</v>
      </c>
      <c r="M153" s="45"/>
    </row>
    <row r="154" spans="1:13" ht="15.75" customHeight="1" x14ac:dyDescent="0.2">
      <c r="A154" s="13"/>
      <c r="B154" s="53" t="s">
        <v>83</v>
      </c>
      <c r="C154" s="54"/>
      <c r="D154" s="54"/>
      <c r="E154" s="55"/>
      <c r="F154" s="60">
        <v>30</v>
      </c>
      <c r="G154" s="61"/>
      <c r="H154" s="28">
        <v>1.5</v>
      </c>
      <c r="I154" s="14">
        <v>0.3</v>
      </c>
      <c r="J154" s="58">
        <v>13.5</v>
      </c>
      <c r="K154" s="59"/>
      <c r="L154" s="44">
        <v>62.4</v>
      </c>
      <c r="M154" s="45"/>
    </row>
    <row r="155" spans="1:13" ht="15" customHeight="1" x14ac:dyDescent="0.2">
      <c r="A155" s="62" t="s">
        <v>11</v>
      </c>
      <c r="B155" s="63"/>
      <c r="C155" s="63"/>
      <c r="D155" s="63"/>
      <c r="E155" s="64"/>
      <c r="F155" s="42">
        <v>600</v>
      </c>
      <c r="G155" s="43"/>
      <c r="H155" s="29">
        <f>H154+H153+H152+H151+H150</f>
        <v>18.254999999999999</v>
      </c>
      <c r="I155" s="23">
        <f>I154+I153+I152+I151+I150</f>
        <v>18.021000000000001</v>
      </c>
      <c r="J155" s="74">
        <f>J154+J153+J152+J151+J150</f>
        <v>93.683000000000007</v>
      </c>
      <c r="K155" s="75"/>
      <c r="L155" s="69">
        <f>L154+L153+L152+L151+L150</f>
        <v>609.4</v>
      </c>
      <c r="M155" s="70"/>
    </row>
    <row r="156" spans="1:13" x14ac:dyDescent="0.2">
      <c r="A156" s="50" t="s">
        <v>12</v>
      </c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2"/>
    </row>
    <row r="157" spans="1:13" ht="42" customHeight="1" x14ac:dyDescent="0.2">
      <c r="A157" s="13" t="s">
        <v>43</v>
      </c>
      <c r="B157" s="53" t="s">
        <v>154</v>
      </c>
      <c r="C157" s="54"/>
      <c r="D157" s="54"/>
      <c r="E157" s="55"/>
      <c r="F157" s="60">
        <v>120</v>
      </c>
      <c r="G157" s="61"/>
      <c r="H157" s="28">
        <v>0.48</v>
      </c>
      <c r="I157" s="14">
        <v>0.48</v>
      </c>
      <c r="J157" s="58">
        <v>26.74</v>
      </c>
      <c r="K157" s="59"/>
      <c r="L157" s="44">
        <v>113</v>
      </c>
      <c r="M157" s="45"/>
    </row>
    <row r="158" spans="1:13" ht="44.25" customHeight="1" x14ac:dyDescent="0.2">
      <c r="A158" s="13" t="s">
        <v>151</v>
      </c>
      <c r="B158" s="53" t="s">
        <v>63</v>
      </c>
      <c r="C158" s="54"/>
      <c r="D158" s="54"/>
      <c r="E158" s="55"/>
      <c r="F158" s="60">
        <v>100</v>
      </c>
      <c r="G158" s="61"/>
      <c r="H158" s="28">
        <v>0.99</v>
      </c>
      <c r="I158" s="14">
        <v>0.14000000000000001</v>
      </c>
      <c r="J158" s="58">
        <v>8.7799999999999994</v>
      </c>
      <c r="K158" s="59"/>
      <c r="L158" s="44">
        <v>40</v>
      </c>
      <c r="M158" s="45"/>
    </row>
    <row r="159" spans="1:13" ht="34.5" customHeight="1" x14ac:dyDescent="0.2">
      <c r="A159" s="13" t="s">
        <v>26</v>
      </c>
      <c r="B159" s="53" t="s">
        <v>64</v>
      </c>
      <c r="C159" s="54"/>
      <c r="D159" s="54"/>
      <c r="E159" s="55"/>
      <c r="F159" s="90">
        <v>250</v>
      </c>
      <c r="G159" s="91"/>
      <c r="H159" s="28">
        <v>2.3559999999999999</v>
      </c>
      <c r="I159" s="14">
        <v>2.4849999999999999</v>
      </c>
      <c r="J159" s="58">
        <v>12.9</v>
      </c>
      <c r="K159" s="59"/>
      <c r="L159" s="44">
        <v>83</v>
      </c>
      <c r="M159" s="45"/>
    </row>
    <row r="160" spans="1:13" ht="45" customHeight="1" x14ac:dyDescent="0.2">
      <c r="A160" s="13" t="s">
        <v>44</v>
      </c>
      <c r="B160" s="53" t="s">
        <v>88</v>
      </c>
      <c r="C160" s="54"/>
      <c r="D160" s="54"/>
      <c r="E160" s="55"/>
      <c r="F160" s="60">
        <v>100</v>
      </c>
      <c r="G160" s="61"/>
      <c r="H160" s="28">
        <v>17.07</v>
      </c>
      <c r="I160" s="14">
        <v>18.649999999999999</v>
      </c>
      <c r="J160" s="58">
        <v>2.0270000000000001</v>
      </c>
      <c r="K160" s="59"/>
      <c r="L160" s="44">
        <v>244</v>
      </c>
      <c r="M160" s="45"/>
    </row>
    <row r="161" spans="1:13" ht="42" customHeight="1" x14ac:dyDescent="0.2">
      <c r="A161" s="13" t="s">
        <v>29</v>
      </c>
      <c r="B161" s="53" t="s">
        <v>68</v>
      </c>
      <c r="C161" s="54"/>
      <c r="D161" s="54"/>
      <c r="E161" s="55"/>
      <c r="F161" s="60">
        <v>90</v>
      </c>
      <c r="G161" s="61"/>
      <c r="H161" s="28">
        <v>2.1419999999999999</v>
      </c>
      <c r="I161" s="14">
        <v>2.2879999999999998</v>
      </c>
      <c r="J161" s="58">
        <v>14.4</v>
      </c>
      <c r="K161" s="59"/>
      <c r="L161" s="44">
        <v>86</v>
      </c>
      <c r="M161" s="45"/>
    </row>
    <row r="162" spans="1:13" ht="44.25" customHeight="1" x14ac:dyDescent="0.2">
      <c r="A162" s="13" t="s">
        <v>54</v>
      </c>
      <c r="B162" s="53" t="s">
        <v>69</v>
      </c>
      <c r="C162" s="54"/>
      <c r="D162" s="54"/>
      <c r="E162" s="55"/>
      <c r="F162" s="60">
        <v>90</v>
      </c>
      <c r="G162" s="61"/>
      <c r="H162" s="28">
        <v>1.95</v>
      </c>
      <c r="I162" s="14">
        <v>1.83</v>
      </c>
      <c r="J162" s="58">
        <v>14.68</v>
      </c>
      <c r="K162" s="59"/>
      <c r="L162" s="44">
        <v>83</v>
      </c>
      <c r="M162" s="45"/>
    </row>
    <row r="163" spans="1:13" ht="42" customHeight="1" x14ac:dyDescent="0.2">
      <c r="A163" s="13" t="s">
        <v>20</v>
      </c>
      <c r="B163" s="53" t="s">
        <v>141</v>
      </c>
      <c r="C163" s="54"/>
      <c r="D163" s="54"/>
      <c r="E163" s="55"/>
      <c r="F163" s="56">
        <v>200</v>
      </c>
      <c r="G163" s="57"/>
      <c r="H163" s="28">
        <v>0.21</v>
      </c>
      <c r="I163" s="14">
        <v>0.05</v>
      </c>
      <c r="J163" s="58">
        <v>15.02</v>
      </c>
      <c r="K163" s="59"/>
      <c r="L163" s="44">
        <v>61</v>
      </c>
      <c r="M163" s="45"/>
    </row>
    <row r="164" spans="1:13" ht="15.75" customHeight="1" x14ac:dyDescent="0.2">
      <c r="A164" s="13"/>
      <c r="B164" s="53" t="s">
        <v>83</v>
      </c>
      <c r="C164" s="54"/>
      <c r="D164" s="54"/>
      <c r="E164" s="55"/>
      <c r="F164" s="60">
        <v>50</v>
      </c>
      <c r="G164" s="61"/>
      <c r="H164" s="28">
        <v>2.5</v>
      </c>
      <c r="I164" s="14">
        <v>0.5</v>
      </c>
      <c r="J164" s="58">
        <v>22.5</v>
      </c>
      <c r="K164" s="59"/>
      <c r="L164" s="44">
        <v>105</v>
      </c>
      <c r="M164" s="45"/>
    </row>
    <row r="165" spans="1:13" ht="15" customHeight="1" x14ac:dyDescent="0.2">
      <c r="A165" s="62" t="s">
        <v>11</v>
      </c>
      <c r="B165" s="63"/>
      <c r="C165" s="63"/>
      <c r="D165" s="63"/>
      <c r="E165" s="64"/>
      <c r="F165" s="42">
        <v>1000</v>
      </c>
      <c r="G165" s="43"/>
      <c r="H165" s="29">
        <f>H157+H158+H159+H160+H161+H162+H163+H164</f>
        <v>27.698</v>
      </c>
      <c r="I165" s="23">
        <f>I157+I158+I159+I160+I161+I162+I163+I164</f>
        <v>26.422999999999998</v>
      </c>
      <c r="J165" s="74">
        <f>J157+J158+J159+J160+J161+J162+J163+J164</f>
        <v>117.04699999999998</v>
      </c>
      <c r="K165" s="75"/>
      <c r="L165" s="69">
        <f>L157+L158+L159+L160+L161+L162+L163+L164</f>
        <v>815</v>
      </c>
      <c r="M165" s="70"/>
    </row>
    <row r="166" spans="1:13" x14ac:dyDescent="0.2">
      <c r="A166" s="30"/>
      <c r="B166" s="62" t="s">
        <v>190</v>
      </c>
      <c r="C166" s="63"/>
      <c r="D166" s="63"/>
      <c r="E166" s="64"/>
      <c r="F166" s="42">
        <v>1600</v>
      </c>
      <c r="G166" s="43"/>
      <c r="H166" s="23">
        <f>H165+H155</f>
        <v>45.953000000000003</v>
      </c>
      <c r="I166" s="23">
        <f>I165+I155</f>
        <v>44.444000000000003</v>
      </c>
      <c r="J166" s="74">
        <f>J165+J155</f>
        <v>210.73</v>
      </c>
      <c r="K166" s="75"/>
      <c r="L166" s="69">
        <f>L165+L155</f>
        <v>1424.4</v>
      </c>
      <c r="M166" s="70"/>
    </row>
    <row r="167" spans="1:13" x14ac:dyDescent="0.2">
      <c r="A167" s="50" t="s">
        <v>30</v>
      </c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2"/>
    </row>
    <row r="168" spans="1:13" x14ac:dyDescent="0.2">
      <c r="A168" s="50" t="s">
        <v>210</v>
      </c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2"/>
    </row>
    <row r="169" spans="1:13" ht="30" customHeight="1" x14ac:dyDescent="0.2">
      <c r="A169" s="13" t="s">
        <v>43</v>
      </c>
      <c r="B169" s="53" t="s">
        <v>198</v>
      </c>
      <c r="C169" s="54"/>
      <c r="D169" s="54"/>
      <c r="E169" s="55"/>
      <c r="F169" s="60">
        <v>120</v>
      </c>
      <c r="G169" s="61"/>
      <c r="H169" s="28">
        <v>0.48</v>
      </c>
      <c r="I169" s="14">
        <v>0.48</v>
      </c>
      <c r="J169" s="58">
        <v>11.76</v>
      </c>
      <c r="K169" s="59"/>
      <c r="L169" s="44">
        <v>53</v>
      </c>
      <c r="M169" s="45"/>
    </row>
    <row r="170" spans="1:13" ht="35.25" customHeight="1" x14ac:dyDescent="0.2">
      <c r="A170" s="13" t="s">
        <v>48</v>
      </c>
      <c r="B170" s="53" t="s">
        <v>56</v>
      </c>
      <c r="C170" s="54"/>
      <c r="D170" s="54"/>
      <c r="E170" s="55"/>
      <c r="F170" s="60">
        <v>10</v>
      </c>
      <c r="G170" s="61"/>
      <c r="H170" s="28">
        <v>7.3</v>
      </c>
      <c r="I170" s="14">
        <v>7.55</v>
      </c>
      <c r="J170" s="58">
        <v>0.08</v>
      </c>
      <c r="K170" s="59"/>
      <c r="L170" s="44">
        <v>97</v>
      </c>
      <c r="M170" s="45"/>
    </row>
    <row r="171" spans="1:13" ht="45.75" customHeight="1" x14ac:dyDescent="0.2">
      <c r="A171" s="13" t="s">
        <v>9</v>
      </c>
      <c r="B171" s="53" t="s">
        <v>66</v>
      </c>
      <c r="C171" s="54"/>
      <c r="D171" s="54"/>
      <c r="E171" s="55"/>
      <c r="F171" s="60" t="s">
        <v>171</v>
      </c>
      <c r="G171" s="61"/>
      <c r="H171" s="28">
        <v>8.9369999999999994</v>
      </c>
      <c r="I171" s="14">
        <v>10.15</v>
      </c>
      <c r="J171" s="58">
        <v>68.11</v>
      </c>
      <c r="K171" s="59"/>
      <c r="L171" s="44">
        <v>400</v>
      </c>
      <c r="M171" s="45"/>
    </row>
    <row r="172" spans="1:13" ht="27.75" customHeight="1" x14ac:dyDescent="0.2">
      <c r="A172" s="13" t="s">
        <v>139</v>
      </c>
      <c r="B172" s="53" t="s">
        <v>140</v>
      </c>
      <c r="C172" s="54"/>
      <c r="D172" s="54"/>
      <c r="E172" s="55"/>
      <c r="F172" s="56">
        <v>200</v>
      </c>
      <c r="G172" s="57"/>
      <c r="H172" s="28">
        <v>0.1</v>
      </c>
      <c r="I172" s="14">
        <v>0.25</v>
      </c>
      <c r="J172" s="58">
        <v>0.02</v>
      </c>
      <c r="K172" s="59"/>
      <c r="L172" s="44">
        <v>3</v>
      </c>
      <c r="M172" s="45"/>
    </row>
    <row r="173" spans="1:13" ht="24.75" customHeight="1" x14ac:dyDescent="0.2">
      <c r="A173" s="13"/>
      <c r="B173" s="53" t="s">
        <v>83</v>
      </c>
      <c r="C173" s="54"/>
      <c r="D173" s="54"/>
      <c r="E173" s="55"/>
      <c r="F173" s="60">
        <v>30</v>
      </c>
      <c r="G173" s="61"/>
      <c r="H173" s="28">
        <v>1.5</v>
      </c>
      <c r="I173" s="14">
        <v>0.3</v>
      </c>
      <c r="J173" s="58">
        <v>13.5</v>
      </c>
      <c r="K173" s="59"/>
      <c r="L173" s="44">
        <v>62.4</v>
      </c>
      <c r="M173" s="45"/>
    </row>
    <row r="174" spans="1:13" ht="15" customHeight="1" x14ac:dyDescent="0.2">
      <c r="A174" s="62" t="s">
        <v>11</v>
      </c>
      <c r="B174" s="63"/>
      <c r="C174" s="63"/>
      <c r="D174" s="63"/>
      <c r="E174" s="64"/>
      <c r="F174" s="42">
        <v>565</v>
      </c>
      <c r="G174" s="43"/>
      <c r="H174" s="29">
        <f>H173+H172+H171+H170+H169</f>
        <v>18.317</v>
      </c>
      <c r="I174" s="23">
        <f>I173+I172+I171+I170+I169</f>
        <v>18.73</v>
      </c>
      <c r="J174" s="74">
        <f>J173+J172+J171+J170+J169</f>
        <v>93.47</v>
      </c>
      <c r="K174" s="75"/>
      <c r="L174" s="69">
        <f>L173+L172+L171+L170+L169</f>
        <v>615.4</v>
      </c>
      <c r="M174" s="70"/>
    </row>
    <row r="175" spans="1:13" x14ac:dyDescent="0.2">
      <c r="A175" s="50" t="s">
        <v>12</v>
      </c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2"/>
    </row>
    <row r="176" spans="1:13" ht="60" customHeight="1" x14ac:dyDescent="0.2">
      <c r="A176" s="13" t="s">
        <v>14</v>
      </c>
      <c r="B176" s="53" t="s">
        <v>57</v>
      </c>
      <c r="C176" s="54"/>
      <c r="D176" s="54"/>
      <c r="E176" s="55"/>
      <c r="F176" s="60">
        <v>100</v>
      </c>
      <c r="G176" s="61"/>
      <c r="H176" s="28">
        <v>1.5509999999999999</v>
      </c>
      <c r="I176" s="14">
        <v>4.085</v>
      </c>
      <c r="J176" s="58">
        <v>15.175000000000001</v>
      </c>
      <c r="K176" s="59"/>
      <c r="L176" s="44">
        <v>103</v>
      </c>
      <c r="M176" s="45"/>
    </row>
    <row r="177" spans="1:13" ht="32.25" customHeight="1" x14ac:dyDescent="0.2">
      <c r="A177" s="13" t="s">
        <v>137</v>
      </c>
      <c r="B177" s="53" t="s">
        <v>180</v>
      </c>
      <c r="C177" s="54"/>
      <c r="D177" s="54"/>
      <c r="E177" s="55"/>
      <c r="F177" s="60" t="s">
        <v>179</v>
      </c>
      <c r="G177" s="61"/>
      <c r="H177" s="28">
        <v>3.2749999999999999</v>
      </c>
      <c r="I177" s="14">
        <v>4.3319999999999999</v>
      </c>
      <c r="J177" s="58">
        <v>25.045000000000002</v>
      </c>
      <c r="K177" s="59"/>
      <c r="L177" s="44">
        <v>152</v>
      </c>
      <c r="M177" s="45"/>
    </row>
    <row r="178" spans="1:13" ht="54.75" customHeight="1" x14ac:dyDescent="0.2">
      <c r="A178" s="13" t="s">
        <v>89</v>
      </c>
      <c r="B178" s="53" t="s">
        <v>208</v>
      </c>
      <c r="C178" s="54"/>
      <c r="D178" s="54"/>
      <c r="E178" s="55"/>
      <c r="F178" s="56" t="s">
        <v>170</v>
      </c>
      <c r="G178" s="57"/>
      <c r="H178" s="28">
        <v>22.105</v>
      </c>
      <c r="I178" s="14">
        <v>20.64</v>
      </c>
      <c r="J178" s="58">
        <v>24.11</v>
      </c>
      <c r="K178" s="59"/>
      <c r="L178" s="44">
        <v>399</v>
      </c>
      <c r="M178" s="45"/>
    </row>
    <row r="179" spans="1:13" ht="37.5" customHeight="1" x14ac:dyDescent="0.2">
      <c r="A179" s="13" t="s">
        <v>138</v>
      </c>
      <c r="B179" s="53" t="s">
        <v>182</v>
      </c>
      <c r="C179" s="54"/>
      <c r="D179" s="54"/>
      <c r="E179" s="55"/>
      <c r="F179" s="56">
        <v>200</v>
      </c>
      <c r="G179" s="57"/>
      <c r="H179" s="28">
        <v>0.44</v>
      </c>
      <c r="I179" s="14">
        <v>0.02</v>
      </c>
      <c r="J179" s="58">
        <v>31.76</v>
      </c>
      <c r="K179" s="59"/>
      <c r="L179" s="44">
        <v>129</v>
      </c>
      <c r="M179" s="45"/>
    </row>
    <row r="180" spans="1:13" ht="15.75" customHeight="1" x14ac:dyDescent="0.2">
      <c r="A180" s="13"/>
      <c r="B180" s="53" t="s">
        <v>83</v>
      </c>
      <c r="C180" s="54"/>
      <c r="D180" s="54"/>
      <c r="E180" s="55"/>
      <c r="F180" s="60">
        <v>50</v>
      </c>
      <c r="G180" s="61"/>
      <c r="H180" s="28">
        <v>2.2000000000000002</v>
      </c>
      <c r="I180" s="14">
        <v>0.5</v>
      </c>
      <c r="J180" s="58">
        <v>22.5</v>
      </c>
      <c r="K180" s="59"/>
      <c r="L180" s="44">
        <v>105</v>
      </c>
      <c r="M180" s="45"/>
    </row>
    <row r="181" spans="1:13" ht="15" customHeight="1" x14ac:dyDescent="0.2">
      <c r="A181" s="62" t="s">
        <v>11</v>
      </c>
      <c r="B181" s="63"/>
      <c r="C181" s="63"/>
      <c r="D181" s="63"/>
      <c r="E181" s="64"/>
      <c r="F181" s="42">
        <v>800</v>
      </c>
      <c r="G181" s="43"/>
      <c r="H181" s="39">
        <f>H180+H179+H178+H177+H176</f>
        <v>29.570999999999998</v>
      </c>
      <c r="I181" s="23">
        <f>I180+I179+I178+I177+I176</f>
        <v>29.577000000000002</v>
      </c>
      <c r="J181" s="74">
        <f>J180+J179+J178+J177+J176</f>
        <v>118.59</v>
      </c>
      <c r="K181" s="75"/>
      <c r="L181" s="69">
        <f>L180+L179+L178+L177+L176</f>
        <v>888</v>
      </c>
      <c r="M181" s="70"/>
    </row>
    <row r="182" spans="1:13" x14ac:dyDescent="0.2">
      <c r="A182" s="30"/>
      <c r="B182" s="78"/>
      <c r="C182" s="79"/>
      <c r="D182" s="79"/>
      <c r="E182" s="80"/>
      <c r="F182" s="42">
        <v>1365</v>
      </c>
      <c r="G182" s="43"/>
      <c r="H182" s="40">
        <f>H181+H174</f>
        <v>47.887999999999998</v>
      </c>
      <c r="I182" s="23">
        <f>I181+I174</f>
        <v>48.307000000000002</v>
      </c>
      <c r="J182" s="74">
        <f>J181+J174</f>
        <v>212.06</v>
      </c>
      <c r="K182" s="75"/>
      <c r="L182" s="69">
        <f>L181+L174</f>
        <v>1503.4</v>
      </c>
      <c r="M182" s="70"/>
    </row>
    <row r="183" spans="1:13" x14ac:dyDescent="0.2">
      <c r="A183" s="50" t="s">
        <v>33</v>
      </c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2"/>
    </row>
    <row r="184" spans="1:13" x14ac:dyDescent="0.2">
      <c r="A184" s="50" t="s">
        <v>8</v>
      </c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2"/>
    </row>
    <row r="185" spans="1:13" ht="25.5" x14ac:dyDescent="0.2">
      <c r="A185" s="13" t="s">
        <v>43</v>
      </c>
      <c r="B185" s="53" t="s">
        <v>166</v>
      </c>
      <c r="C185" s="54"/>
      <c r="D185" s="54"/>
      <c r="E185" s="55"/>
      <c r="F185" s="60">
        <v>120</v>
      </c>
      <c r="G185" s="61"/>
      <c r="H185" s="28">
        <v>0.48</v>
      </c>
      <c r="I185" s="14">
        <v>0.48</v>
      </c>
      <c r="J185" s="58">
        <v>11.76</v>
      </c>
      <c r="K185" s="59"/>
      <c r="L185" s="44">
        <v>53</v>
      </c>
      <c r="M185" s="45"/>
    </row>
    <row r="186" spans="1:13" ht="28.5" customHeight="1" x14ac:dyDescent="0.2">
      <c r="A186" s="13" t="s">
        <v>153</v>
      </c>
      <c r="B186" s="53" t="s">
        <v>70</v>
      </c>
      <c r="C186" s="54"/>
      <c r="D186" s="54"/>
      <c r="E186" s="55"/>
      <c r="F186" s="60">
        <v>10</v>
      </c>
      <c r="G186" s="61"/>
      <c r="H186" s="28">
        <v>6.33</v>
      </c>
      <c r="I186" s="14">
        <v>6.266</v>
      </c>
      <c r="J186" s="76">
        <v>0.4</v>
      </c>
      <c r="K186" s="77"/>
      <c r="L186" s="44">
        <v>83</v>
      </c>
      <c r="M186" s="45"/>
    </row>
    <row r="187" spans="1:13" ht="42.75" customHeight="1" x14ac:dyDescent="0.2">
      <c r="A187" s="13" t="s">
        <v>9</v>
      </c>
      <c r="B187" s="53" t="s">
        <v>59</v>
      </c>
      <c r="C187" s="54"/>
      <c r="D187" s="54"/>
      <c r="E187" s="55"/>
      <c r="F187" s="56" t="s">
        <v>169</v>
      </c>
      <c r="G187" s="57"/>
      <c r="H187" s="28">
        <v>9.4369999999999994</v>
      </c>
      <c r="I187" s="14">
        <v>11.717000000000001</v>
      </c>
      <c r="J187" s="58">
        <v>44.091999999999999</v>
      </c>
      <c r="K187" s="59"/>
      <c r="L187" s="44">
        <v>320</v>
      </c>
      <c r="M187" s="45"/>
    </row>
    <row r="188" spans="1:13" x14ac:dyDescent="0.2">
      <c r="A188" s="13" t="s">
        <v>125</v>
      </c>
      <c r="B188" s="53" t="s">
        <v>144</v>
      </c>
      <c r="C188" s="54"/>
      <c r="D188" s="54"/>
      <c r="E188" s="55"/>
      <c r="F188" s="60">
        <v>200</v>
      </c>
      <c r="G188" s="61"/>
      <c r="H188" s="28">
        <v>0.32</v>
      </c>
      <c r="I188" s="14">
        <v>0.14000000000000001</v>
      </c>
      <c r="J188" s="58">
        <v>20.440000000000001</v>
      </c>
      <c r="K188" s="59"/>
      <c r="L188" s="44">
        <v>84</v>
      </c>
      <c r="M188" s="45"/>
    </row>
    <row r="189" spans="1:13" ht="15.75" customHeight="1" x14ac:dyDescent="0.2">
      <c r="A189" s="13"/>
      <c r="B189" s="53" t="s">
        <v>83</v>
      </c>
      <c r="C189" s="54"/>
      <c r="D189" s="54"/>
      <c r="E189" s="55"/>
      <c r="F189" s="60">
        <v>30</v>
      </c>
      <c r="G189" s="61"/>
      <c r="H189" s="28">
        <v>1.5</v>
      </c>
      <c r="I189" s="14">
        <v>0.3</v>
      </c>
      <c r="J189" s="58">
        <v>13.5</v>
      </c>
      <c r="K189" s="59"/>
      <c r="L189" s="44">
        <v>62.4</v>
      </c>
      <c r="M189" s="45"/>
    </row>
    <row r="190" spans="1:13" ht="15" customHeight="1" x14ac:dyDescent="0.2">
      <c r="A190" s="62" t="s">
        <v>11</v>
      </c>
      <c r="B190" s="63"/>
      <c r="C190" s="63"/>
      <c r="D190" s="63"/>
      <c r="E190" s="64"/>
      <c r="F190" s="42">
        <v>565</v>
      </c>
      <c r="G190" s="43"/>
      <c r="H190" s="29">
        <f>H189+H188+H187+H186+H185</f>
        <v>18.067</v>
      </c>
      <c r="I190" s="23">
        <f>I189+I188+I187+I186+I185</f>
        <v>18.903000000000002</v>
      </c>
      <c r="J190" s="74">
        <f>J189+J188+J187+J186+J185</f>
        <v>90.192000000000007</v>
      </c>
      <c r="K190" s="75"/>
      <c r="L190" s="69">
        <f>L189+L188+L187+L186+L185</f>
        <v>602.4</v>
      </c>
      <c r="M190" s="70"/>
    </row>
    <row r="191" spans="1:13" x14ac:dyDescent="0.2">
      <c r="A191" s="50" t="s">
        <v>12</v>
      </c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2"/>
    </row>
    <row r="192" spans="1:13" ht="34.5" customHeight="1" x14ac:dyDescent="0.2">
      <c r="A192" s="13" t="s">
        <v>43</v>
      </c>
      <c r="B192" s="53" t="s">
        <v>199</v>
      </c>
      <c r="C192" s="54"/>
      <c r="D192" s="54"/>
      <c r="E192" s="55"/>
      <c r="F192" s="60">
        <v>120</v>
      </c>
      <c r="G192" s="61"/>
      <c r="H192" s="28">
        <v>0.48</v>
      </c>
      <c r="I192" s="14">
        <v>0.48</v>
      </c>
      <c r="J192" s="58">
        <v>11.76</v>
      </c>
      <c r="K192" s="59"/>
      <c r="L192" s="44">
        <v>53</v>
      </c>
      <c r="M192" s="45"/>
    </row>
    <row r="193" spans="1:13" ht="30" customHeight="1" x14ac:dyDescent="0.2">
      <c r="A193" s="13" t="s">
        <v>74</v>
      </c>
      <c r="B193" s="53" t="s">
        <v>73</v>
      </c>
      <c r="C193" s="54"/>
      <c r="D193" s="54"/>
      <c r="E193" s="55"/>
      <c r="F193" s="60">
        <v>100</v>
      </c>
      <c r="G193" s="61"/>
      <c r="H193" s="28">
        <v>1.43</v>
      </c>
      <c r="I193" s="14">
        <v>5.05</v>
      </c>
      <c r="J193" s="58">
        <v>15.17</v>
      </c>
      <c r="K193" s="59"/>
      <c r="L193" s="44">
        <v>112</v>
      </c>
      <c r="M193" s="45"/>
    </row>
    <row r="194" spans="1:13" ht="36" customHeight="1" x14ac:dyDescent="0.2">
      <c r="A194" s="13" t="s">
        <v>34</v>
      </c>
      <c r="B194" s="53" t="s">
        <v>72</v>
      </c>
      <c r="C194" s="54"/>
      <c r="D194" s="54"/>
      <c r="E194" s="55"/>
      <c r="F194" s="108" t="s">
        <v>75</v>
      </c>
      <c r="G194" s="109"/>
      <c r="H194" s="28">
        <v>2.4300000000000002</v>
      </c>
      <c r="I194" s="14">
        <v>3.68</v>
      </c>
      <c r="J194" s="58">
        <v>10.4</v>
      </c>
      <c r="K194" s="59"/>
      <c r="L194" s="44">
        <v>84</v>
      </c>
      <c r="M194" s="45"/>
    </row>
    <row r="195" spans="1:13" ht="27" customHeight="1" x14ac:dyDescent="0.2">
      <c r="A195" s="13" t="s">
        <v>53</v>
      </c>
      <c r="B195" s="53" t="s">
        <v>67</v>
      </c>
      <c r="C195" s="54"/>
      <c r="D195" s="54"/>
      <c r="E195" s="55"/>
      <c r="F195" s="60">
        <v>100</v>
      </c>
      <c r="G195" s="61"/>
      <c r="H195" s="28">
        <v>15.99</v>
      </c>
      <c r="I195" s="14">
        <v>16.170000000000002</v>
      </c>
      <c r="J195" s="58">
        <v>7.32</v>
      </c>
      <c r="K195" s="59"/>
      <c r="L195" s="44">
        <v>238</v>
      </c>
      <c r="M195" s="45"/>
    </row>
    <row r="196" spans="1:13" ht="42.75" customHeight="1" x14ac:dyDescent="0.2">
      <c r="A196" s="13" t="s">
        <v>152</v>
      </c>
      <c r="B196" s="53" t="s">
        <v>80</v>
      </c>
      <c r="C196" s="54"/>
      <c r="D196" s="54"/>
      <c r="E196" s="55"/>
      <c r="F196" s="56" t="s">
        <v>172</v>
      </c>
      <c r="G196" s="57"/>
      <c r="H196" s="28">
        <v>3.7</v>
      </c>
      <c r="I196" s="14">
        <v>3.34</v>
      </c>
      <c r="J196" s="58">
        <v>26.02</v>
      </c>
      <c r="K196" s="59"/>
      <c r="L196" s="44">
        <v>149</v>
      </c>
      <c r="M196" s="45"/>
    </row>
    <row r="197" spans="1:13" ht="30" customHeight="1" x14ac:dyDescent="0.2">
      <c r="A197" s="13" t="s">
        <v>136</v>
      </c>
      <c r="B197" s="53" t="s">
        <v>176</v>
      </c>
      <c r="C197" s="54"/>
      <c r="D197" s="54"/>
      <c r="E197" s="55"/>
      <c r="F197" s="60">
        <v>200</v>
      </c>
      <c r="G197" s="61"/>
      <c r="H197" s="28">
        <v>0.21</v>
      </c>
      <c r="I197" s="14">
        <v>0.05</v>
      </c>
      <c r="J197" s="58">
        <v>15.02</v>
      </c>
      <c r="K197" s="59"/>
      <c r="L197" s="44">
        <v>61</v>
      </c>
      <c r="M197" s="45"/>
    </row>
    <row r="198" spans="1:13" ht="15.75" customHeight="1" x14ac:dyDescent="0.2">
      <c r="A198" s="13"/>
      <c r="B198" s="53" t="s">
        <v>83</v>
      </c>
      <c r="C198" s="54"/>
      <c r="D198" s="54"/>
      <c r="E198" s="55"/>
      <c r="F198" s="60">
        <v>50</v>
      </c>
      <c r="G198" s="61"/>
      <c r="H198" s="28">
        <v>2.5</v>
      </c>
      <c r="I198" s="14">
        <v>0.5</v>
      </c>
      <c r="J198" s="58">
        <v>22.5</v>
      </c>
      <c r="K198" s="59"/>
      <c r="L198" s="44">
        <v>105</v>
      </c>
      <c r="M198" s="45"/>
    </row>
    <row r="199" spans="1:13" ht="15" customHeight="1" x14ac:dyDescent="0.2">
      <c r="A199" s="62" t="s">
        <v>11</v>
      </c>
      <c r="B199" s="63"/>
      <c r="C199" s="63"/>
      <c r="D199" s="63"/>
      <c r="E199" s="64"/>
      <c r="F199" s="46">
        <v>1005</v>
      </c>
      <c r="G199" s="47"/>
      <c r="H199" s="29">
        <f>SUM(H192:H198)</f>
        <v>26.74</v>
      </c>
      <c r="I199" s="23">
        <f>SUM(I192:I198)</f>
        <v>29.270000000000003</v>
      </c>
      <c r="J199" s="74">
        <f>SUM(J192:K198)</f>
        <v>108.19</v>
      </c>
      <c r="K199" s="75"/>
      <c r="L199" s="69">
        <f>M198+L198+L197+L196+L195+L194+L193+L192</f>
        <v>802</v>
      </c>
      <c r="M199" s="70"/>
    </row>
    <row r="200" spans="1:13" ht="15" customHeight="1" x14ac:dyDescent="0.2">
      <c r="A200" s="30"/>
      <c r="B200" s="62" t="s">
        <v>155</v>
      </c>
      <c r="C200" s="63"/>
      <c r="D200" s="63"/>
      <c r="E200" s="64"/>
      <c r="F200" s="48">
        <v>1570</v>
      </c>
      <c r="G200" s="49"/>
      <c r="H200" s="23">
        <f>H190+H199</f>
        <v>44.807000000000002</v>
      </c>
      <c r="I200" s="23">
        <f>I199+I190</f>
        <v>48.173000000000002</v>
      </c>
      <c r="J200" s="74">
        <f>J190+J199</f>
        <v>198.38200000000001</v>
      </c>
      <c r="K200" s="75"/>
      <c r="L200" s="69">
        <f>L199+L190</f>
        <v>1404.4</v>
      </c>
      <c r="M200" s="70"/>
    </row>
    <row r="201" spans="1:13" x14ac:dyDescent="0.2">
      <c r="A201" s="50" t="s">
        <v>37</v>
      </c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2"/>
    </row>
    <row r="202" spans="1:13" x14ac:dyDescent="0.2">
      <c r="A202" s="117" t="s">
        <v>8</v>
      </c>
      <c r="B202" s="117"/>
      <c r="C202" s="117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</row>
    <row r="203" spans="1:13" ht="25.5" x14ac:dyDescent="0.2">
      <c r="A203" s="13" t="s">
        <v>43</v>
      </c>
      <c r="B203" s="53" t="s">
        <v>154</v>
      </c>
      <c r="C203" s="54"/>
      <c r="D203" s="54"/>
      <c r="E203" s="55"/>
      <c r="F203" s="60">
        <v>120</v>
      </c>
      <c r="G203" s="61"/>
      <c r="H203" s="28">
        <v>0.48</v>
      </c>
      <c r="I203" s="14">
        <v>0.48</v>
      </c>
      <c r="J203" s="58">
        <v>11.76</v>
      </c>
      <c r="K203" s="59"/>
      <c r="L203" s="44">
        <v>53</v>
      </c>
      <c r="M203" s="45"/>
    </row>
    <row r="204" spans="1:13" ht="44.25" customHeight="1" x14ac:dyDescent="0.2">
      <c r="A204" s="13" t="s">
        <v>150</v>
      </c>
      <c r="B204" s="53" t="s">
        <v>87</v>
      </c>
      <c r="C204" s="54"/>
      <c r="D204" s="54"/>
      <c r="E204" s="55"/>
      <c r="F204" s="56" t="s">
        <v>52</v>
      </c>
      <c r="G204" s="57"/>
      <c r="H204" s="28">
        <v>6.94</v>
      </c>
      <c r="I204" s="14">
        <v>8.16</v>
      </c>
      <c r="J204" s="58">
        <v>11.33</v>
      </c>
      <c r="K204" s="59"/>
      <c r="L204" s="44">
        <v>147</v>
      </c>
      <c r="M204" s="45"/>
    </row>
    <row r="205" spans="1:13" ht="38.25" customHeight="1" x14ac:dyDescent="0.2">
      <c r="A205" s="13" t="s">
        <v>9</v>
      </c>
      <c r="B205" s="53" t="s">
        <v>62</v>
      </c>
      <c r="C205" s="54"/>
      <c r="D205" s="54"/>
      <c r="E205" s="55"/>
      <c r="F205" s="56" t="s">
        <v>169</v>
      </c>
      <c r="G205" s="57"/>
      <c r="H205" s="28">
        <v>8.8949999999999996</v>
      </c>
      <c r="I205" s="14">
        <v>9.0609999999999999</v>
      </c>
      <c r="J205" s="58">
        <v>38.033000000000001</v>
      </c>
      <c r="K205" s="59"/>
      <c r="L205" s="44">
        <v>269</v>
      </c>
      <c r="M205" s="45"/>
    </row>
    <row r="206" spans="1:13" ht="37.5" customHeight="1" x14ac:dyDescent="0.2">
      <c r="A206" s="13" t="s">
        <v>127</v>
      </c>
      <c r="B206" s="53" t="s">
        <v>143</v>
      </c>
      <c r="C206" s="54"/>
      <c r="D206" s="54"/>
      <c r="E206" s="55"/>
      <c r="F206" s="60">
        <v>200</v>
      </c>
      <c r="G206" s="61"/>
      <c r="H206" s="28">
        <v>0.44</v>
      </c>
      <c r="I206" s="14">
        <v>0.02</v>
      </c>
      <c r="J206" s="58">
        <v>19.059999999999999</v>
      </c>
      <c r="K206" s="59"/>
      <c r="L206" s="44">
        <v>78</v>
      </c>
      <c r="M206" s="45"/>
    </row>
    <row r="207" spans="1:13" ht="15.75" customHeight="1" x14ac:dyDescent="0.2">
      <c r="A207" s="13"/>
      <c r="B207" s="53" t="s">
        <v>83</v>
      </c>
      <c r="C207" s="54"/>
      <c r="D207" s="54"/>
      <c r="E207" s="55"/>
      <c r="F207" s="60">
        <v>30</v>
      </c>
      <c r="G207" s="61"/>
      <c r="H207" s="28">
        <v>1.5</v>
      </c>
      <c r="I207" s="14">
        <v>0.3</v>
      </c>
      <c r="J207" s="58">
        <v>13.5</v>
      </c>
      <c r="K207" s="59"/>
      <c r="L207" s="44">
        <v>62</v>
      </c>
      <c r="M207" s="45"/>
    </row>
    <row r="208" spans="1:13" s="41" customFormat="1" ht="15.75" customHeight="1" x14ac:dyDescent="0.2">
      <c r="A208" s="35"/>
      <c r="B208" s="62" t="s">
        <v>11</v>
      </c>
      <c r="C208" s="63"/>
      <c r="D208" s="63"/>
      <c r="E208" s="64"/>
      <c r="F208" s="115">
        <v>600</v>
      </c>
      <c r="G208" s="116"/>
      <c r="H208" s="23">
        <f>H207+H206+H205+H204+H203</f>
        <v>18.254999999999999</v>
      </c>
      <c r="I208" s="23">
        <f>I207+I206+I205+I204+I203</f>
        <v>18.021000000000001</v>
      </c>
      <c r="J208" s="74">
        <f>J207+J206+J205+J204+J203</f>
        <v>93.683000000000007</v>
      </c>
      <c r="K208" s="75"/>
      <c r="L208" s="69">
        <f>L207+L206+L205+L204+L203</f>
        <v>609</v>
      </c>
      <c r="M208" s="70"/>
    </row>
    <row r="209" spans="1:13" x14ac:dyDescent="0.2">
      <c r="A209" s="50" t="s">
        <v>12</v>
      </c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2"/>
    </row>
    <row r="210" spans="1:13" ht="46.5" customHeight="1" x14ac:dyDescent="0.2">
      <c r="A210" s="13" t="s">
        <v>39</v>
      </c>
      <c r="B210" s="53" t="s">
        <v>78</v>
      </c>
      <c r="C210" s="54"/>
      <c r="D210" s="54"/>
      <c r="E210" s="55"/>
      <c r="F210" s="60">
        <v>100</v>
      </c>
      <c r="G210" s="61"/>
      <c r="H210" s="28">
        <v>1.55</v>
      </c>
      <c r="I210" s="14">
        <v>5.08</v>
      </c>
      <c r="J210" s="58">
        <v>15.175000000000001</v>
      </c>
      <c r="K210" s="59"/>
      <c r="L210" s="44">
        <v>113</v>
      </c>
      <c r="M210" s="45"/>
    </row>
    <row r="211" spans="1:13" ht="35.25" customHeight="1" x14ac:dyDescent="0.2">
      <c r="A211" s="13" t="s">
        <v>22</v>
      </c>
      <c r="B211" s="53" t="s">
        <v>178</v>
      </c>
      <c r="C211" s="54"/>
      <c r="D211" s="54"/>
      <c r="E211" s="55"/>
      <c r="F211" s="60" t="s">
        <v>179</v>
      </c>
      <c r="G211" s="61"/>
      <c r="H211" s="28">
        <v>4.9000000000000004</v>
      </c>
      <c r="I211" s="14">
        <v>5.2060000000000004</v>
      </c>
      <c r="J211" s="58">
        <v>25.045000000000002</v>
      </c>
      <c r="K211" s="59"/>
      <c r="L211" s="44">
        <v>166</v>
      </c>
      <c r="M211" s="45"/>
    </row>
    <row r="212" spans="1:13" ht="40.5" customHeight="1" x14ac:dyDescent="0.2">
      <c r="A212" s="13" t="s">
        <v>79</v>
      </c>
      <c r="B212" s="53" t="s">
        <v>81</v>
      </c>
      <c r="C212" s="54"/>
      <c r="D212" s="54"/>
      <c r="E212" s="55"/>
      <c r="F212" s="90">
        <v>100</v>
      </c>
      <c r="G212" s="91"/>
      <c r="H212" s="28">
        <v>16.478000000000002</v>
      </c>
      <c r="I212" s="14">
        <v>14.95</v>
      </c>
      <c r="J212" s="58">
        <v>7.34</v>
      </c>
      <c r="K212" s="59"/>
      <c r="L212" s="44">
        <v>225</v>
      </c>
      <c r="M212" s="45"/>
    </row>
    <row r="213" spans="1:13" ht="27" customHeight="1" x14ac:dyDescent="0.2">
      <c r="A213" s="13" t="s">
        <v>110</v>
      </c>
      <c r="B213" s="53" t="s">
        <v>111</v>
      </c>
      <c r="C213" s="54"/>
      <c r="D213" s="54"/>
      <c r="E213" s="55"/>
      <c r="F213" s="60">
        <v>180</v>
      </c>
      <c r="G213" s="61"/>
      <c r="H213" s="31">
        <v>6.42</v>
      </c>
      <c r="I213" s="14">
        <v>6.24</v>
      </c>
      <c r="J213" s="76">
        <v>38.799999999999997</v>
      </c>
      <c r="K213" s="77"/>
      <c r="L213" s="44">
        <v>237</v>
      </c>
      <c r="M213" s="45"/>
    </row>
    <row r="214" spans="1:13" ht="42.75" customHeight="1" x14ac:dyDescent="0.2">
      <c r="A214" s="13" t="s">
        <v>40</v>
      </c>
      <c r="B214" s="53" t="s">
        <v>146</v>
      </c>
      <c r="C214" s="54"/>
      <c r="D214" s="54"/>
      <c r="E214" s="55"/>
      <c r="F214" s="60">
        <v>200</v>
      </c>
      <c r="G214" s="61"/>
      <c r="H214" s="28">
        <v>0.125</v>
      </c>
      <c r="I214" s="14">
        <v>0.05</v>
      </c>
      <c r="J214" s="58">
        <v>24.876999999999999</v>
      </c>
      <c r="K214" s="59"/>
      <c r="L214" s="44">
        <v>100</v>
      </c>
      <c r="M214" s="45"/>
    </row>
    <row r="215" spans="1:13" ht="15.75" customHeight="1" x14ac:dyDescent="0.2">
      <c r="A215" s="13"/>
      <c r="B215" s="53" t="s">
        <v>83</v>
      </c>
      <c r="C215" s="54"/>
      <c r="D215" s="54"/>
      <c r="E215" s="55"/>
      <c r="F215" s="60">
        <v>50</v>
      </c>
      <c r="G215" s="61"/>
      <c r="H215" s="28">
        <v>2.5</v>
      </c>
      <c r="I215" s="14">
        <v>0.5</v>
      </c>
      <c r="J215" s="58">
        <v>22.5</v>
      </c>
      <c r="K215" s="59"/>
      <c r="L215" s="44">
        <v>84</v>
      </c>
      <c r="M215" s="45"/>
    </row>
    <row r="216" spans="1:13" ht="15" customHeight="1" x14ac:dyDescent="0.2">
      <c r="A216" s="62" t="s">
        <v>11</v>
      </c>
      <c r="B216" s="63"/>
      <c r="C216" s="63"/>
      <c r="D216" s="63"/>
      <c r="E216" s="64"/>
      <c r="F216" s="42">
        <v>895</v>
      </c>
      <c r="G216" s="43"/>
      <c r="H216" s="29">
        <f>SUM(H210:H215)</f>
        <v>31.972999999999999</v>
      </c>
      <c r="I216" s="23">
        <f>SUM(I210:I215)</f>
        <v>32.025999999999996</v>
      </c>
      <c r="J216" s="74">
        <f>SUM(J210:K215)</f>
        <v>133.73699999999999</v>
      </c>
      <c r="K216" s="75"/>
      <c r="L216" s="69">
        <f>SUM(L210:M215)</f>
        <v>925</v>
      </c>
      <c r="M216" s="70"/>
    </row>
    <row r="217" spans="1:13" x14ac:dyDescent="0.2">
      <c r="A217" s="30"/>
      <c r="B217" s="62" t="s">
        <v>155</v>
      </c>
      <c r="C217" s="63"/>
      <c r="D217" s="63"/>
      <c r="E217" s="64"/>
      <c r="F217" s="42">
        <v>1495</v>
      </c>
      <c r="G217" s="43"/>
      <c r="H217" s="23">
        <f>H216+H208</f>
        <v>50.227999999999994</v>
      </c>
      <c r="I217" s="23">
        <f>I216+I208</f>
        <v>50.046999999999997</v>
      </c>
      <c r="J217" s="74">
        <f>J216+J208</f>
        <v>227.42000000000002</v>
      </c>
      <c r="K217" s="75"/>
      <c r="L217" s="69">
        <f>L216+L208</f>
        <v>1534</v>
      </c>
      <c r="M217" s="70"/>
    </row>
    <row r="218" spans="1:13" ht="27" customHeight="1" x14ac:dyDescent="0.2">
      <c r="A218" s="20"/>
      <c r="B218" s="20"/>
      <c r="C218" s="20"/>
      <c r="D218" s="20"/>
      <c r="E218" s="20"/>
      <c r="F218" s="20"/>
      <c r="G218" s="20"/>
      <c r="I218" s="20"/>
      <c r="J218" s="20"/>
      <c r="K218" s="20"/>
      <c r="L218" s="20"/>
      <c r="M218" s="20"/>
    </row>
    <row r="219" spans="1:13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</row>
  </sheetData>
  <mergeCells count="739">
    <mergeCell ref="B213:E213"/>
    <mergeCell ref="F213:G213"/>
    <mergeCell ref="J213:K213"/>
    <mergeCell ref="L213:M213"/>
    <mergeCell ref="L133:M133"/>
    <mergeCell ref="L199:M199"/>
    <mergeCell ref="L198:M198"/>
    <mergeCell ref="B196:E196"/>
    <mergeCell ref="F196:G196"/>
    <mergeCell ref="J196:K196"/>
    <mergeCell ref="L196:M196"/>
    <mergeCell ref="B197:E197"/>
    <mergeCell ref="F197:G197"/>
    <mergeCell ref="J197:K197"/>
    <mergeCell ref="L197:M197"/>
    <mergeCell ref="B194:E194"/>
    <mergeCell ref="F194:G194"/>
    <mergeCell ref="J194:K194"/>
    <mergeCell ref="L194:M194"/>
    <mergeCell ref="B195:E195"/>
    <mergeCell ref="F195:G195"/>
    <mergeCell ref="J195:K195"/>
    <mergeCell ref="L195:M195"/>
    <mergeCell ref="A191:M191"/>
    <mergeCell ref="F208:G208"/>
    <mergeCell ref="J208:K208"/>
    <mergeCell ref="L208:M208"/>
    <mergeCell ref="L207:M207"/>
    <mergeCell ref="J143:K143"/>
    <mergeCell ref="B207:E207"/>
    <mergeCell ref="F207:G207"/>
    <mergeCell ref="J207:K207"/>
    <mergeCell ref="B205:E205"/>
    <mergeCell ref="F205:G205"/>
    <mergeCell ref="J205:K205"/>
    <mergeCell ref="L205:M205"/>
    <mergeCell ref="B206:E206"/>
    <mergeCell ref="F206:G206"/>
    <mergeCell ref="J206:K206"/>
    <mergeCell ref="L206:M206"/>
    <mergeCell ref="J199:K199"/>
    <mergeCell ref="B203:E203"/>
    <mergeCell ref="F203:G203"/>
    <mergeCell ref="J203:K203"/>
    <mergeCell ref="L203:M203"/>
    <mergeCell ref="A202:M202"/>
    <mergeCell ref="B204:E204"/>
    <mergeCell ref="F204:G204"/>
    <mergeCell ref="J204:K204"/>
    <mergeCell ref="L204:M204"/>
    <mergeCell ref="B198:E198"/>
    <mergeCell ref="F198:G198"/>
    <mergeCell ref="J198:K198"/>
    <mergeCell ref="A199:E199"/>
    <mergeCell ref="L200:M200"/>
    <mergeCell ref="L36:M36"/>
    <mergeCell ref="F193:G193"/>
    <mergeCell ref="J193:K193"/>
    <mergeCell ref="L193:M193"/>
    <mergeCell ref="B189:E189"/>
    <mergeCell ref="F189:G189"/>
    <mergeCell ref="J189:K189"/>
    <mergeCell ref="A190:E190"/>
    <mergeCell ref="J190:K190"/>
    <mergeCell ref="L190:M190"/>
    <mergeCell ref="B192:E192"/>
    <mergeCell ref="F192:G192"/>
    <mergeCell ref="J192:K192"/>
    <mergeCell ref="L192:M192"/>
    <mergeCell ref="B187:E187"/>
    <mergeCell ref="F187:G187"/>
    <mergeCell ref="J187:K187"/>
    <mergeCell ref="L35:M35"/>
    <mergeCell ref="L34:M34"/>
    <mergeCell ref="L74:M74"/>
    <mergeCell ref="L109:M109"/>
    <mergeCell ref="L137:M137"/>
    <mergeCell ref="L141:M141"/>
    <mergeCell ref="L143:M143"/>
    <mergeCell ref="A201:M201"/>
    <mergeCell ref="B41:E41"/>
    <mergeCell ref="F41:G41"/>
    <mergeCell ref="J41:K41"/>
    <mergeCell ref="B61:E61"/>
    <mergeCell ref="F61:G61"/>
    <mergeCell ref="J61:K61"/>
    <mergeCell ref="L61:M61"/>
    <mergeCell ref="B97:E97"/>
    <mergeCell ref="F97:G97"/>
    <mergeCell ref="J97:K97"/>
    <mergeCell ref="L97:M97"/>
    <mergeCell ref="B115:E115"/>
    <mergeCell ref="F115:G115"/>
    <mergeCell ref="J115:K115"/>
    <mergeCell ref="L115:M115"/>
    <mergeCell ref="B193:E193"/>
    <mergeCell ref="A216:E216"/>
    <mergeCell ref="J216:K216"/>
    <mergeCell ref="L216:M216"/>
    <mergeCell ref="B214:E214"/>
    <mergeCell ref="F214:G214"/>
    <mergeCell ref="J214:K214"/>
    <mergeCell ref="L214:M214"/>
    <mergeCell ref="L215:M215"/>
    <mergeCell ref="B215:E215"/>
    <mergeCell ref="F215:G215"/>
    <mergeCell ref="J215:K215"/>
    <mergeCell ref="J212:K212"/>
    <mergeCell ref="L212:M212"/>
    <mergeCell ref="A209:M209"/>
    <mergeCell ref="B210:E210"/>
    <mergeCell ref="F210:G210"/>
    <mergeCell ref="J210:K210"/>
    <mergeCell ref="L210:M210"/>
    <mergeCell ref="B211:E211"/>
    <mergeCell ref="F211:G211"/>
    <mergeCell ref="J211:K211"/>
    <mergeCell ref="L211:M211"/>
    <mergeCell ref="B212:E212"/>
    <mergeCell ref="F212:G212"/>
    <mergeCell ref="L187:M187"/>
    <mergeCell ref="B188:E188"/>
    <mergeCell ref="F188:G188"/>
    <mergeCell ref="J188:K188"/>
    <mergeCell ref="L188:M188"/>
    <mergeCell ref="A183:M183"/>
    <mergeCell ref="A184:M184"/>
    <mergeCell ref="B186:E186"/>
    <mergeCell ref="F186:G186"/>
    <mergeCell ref="J186:K186"/>
    <mergeCell ref="L186:M186"/>
    <mergeCell ref="B180:E180"/>
    <mergeCell ref="F180:G180"/>
    <mergeCell ref="J180:K180"/>
    <mergeCell ref="A181:E181"/>
    <mergeCell ref="J181:K181"/>
    <mergeCell ref="L181:M181"/>
    <mergeCell ref="B185:E185"/>
    <mergeCell ref="F185:G185"/>
    <mergeCell ref="J185:K185"/>
    <mergeCell ref="L185:M185"/>
    <mergeCell ref="F181:G181"/>
    <mergeCell ref="L180:M180"/>
    <mergeCell ref="B178:E178"/>
    <mergeCell ref="F178:G178"/>
    <mergeCell ref="J178:K178"/>
    <mergeCell ref="L178:M178"/>
    <mergeCell ref="B179:E179"/>
    <mergeCell ref="F179:G179"/>
    <mergeCell ref="J179:K179"/>
    <mergeCell ref="L179:M179"/>
    <mergeCell ref="B177:E177"/>
    <mergeCell ref="F177:G177"/>
    <mergeCell ref="J177:K177"/>
    <mergeCell ref="L177:M177"/>
    <mergeCell ref="F176:G176"/>
    <mergeCell ref="J176:K176"/>
    <mergeCell ref="L176:M176"/>
    <mergeCell ref="B172:E172"/>
    <mergeCell ref="F172:G172"/>
    <mergeCell ref="J172:K172"/>
    <mergeCell ref="L172:M172"/>
    <mergeCell ref="B173:E173"/>
    <mergeCell ref="F173:G173"/>
    <mergeCell ref="J173:K173"/>
    <mergeCell ref="A165:E165"/>
    <mergeCell ref="J165:K165"/>
    <mergeCell ref="L165:M165"/>
    <mergeCell ref="A167:M167"/>
    <mergeCell ref="A168:M168"/>
    <mergeCell ref="A174:E174"/>
    <mergeCell ref="J174:K174"/>
    <mergeCell ref="L174:M174"/>
    <mergeCell ref="A175:M175"/>
    <mergeCell ref="B169:E169"/>
    <mergeCell ref="F169:G169"/>
    <mergeCell ref="J169:K169"/>
    <mergeCell ref="L169:M169"/>
    <mergeCell ref="F174:G174"/>
    <mergeCell ref="L173:M173"/>
    <mergeCell ref="B163:E163"/>
    <mergeCell ref="F163:G163"/>
    <mergeCell ref="J163:K163"/>
    <mergeCell ref="L163:M163"/>
    <mergeCell ref="B164:E164"/>
    <mergeCell ref="F164:G164"/>
    <mergeCell ref="J164:K164"/>
    <mergeCell ref="B161:E161"/>
    <mergeCell ref="F161:G161"/>
    <mergeCell ref="J161:K161"/>
    <mergeCell ref="L161:M161"/>
    <mergeCell ref="B162:E162"/>
    <mergeCell ref="F162:G162"/>
    <mergeCell ref="J162:K162"/>
    <mergeCell ref="L162:M162"/>
    <mergeCell ref="B159:E159"/>
    <mergeCell ref="F159:G159"/>
    <mergeCell ref="J159:K159"/>
    <mergeCell ref="L159:M159"/>
    <mergeCell ref="B160:E160"/>
    <mergeCell ref="F160:G160"/>
    <mergeCell ref="J160:K160"/>
    <mergeCell ref="L160:M160"/>
    <mergeCell ref="A156:M156"/>
    <mergeCell ref="B157:E157"/>
    <mergeCell ref="F157:G157"/>
    <mergeCell ref="J157:K157"/>
    <mergeCell ref="L157:M157"/>
    <mergeCell ref="B158:E158"/>
    <mergeCell ref="F158:G158"/>
    <mergeCell ref="J158:K158"/>
    <mergeCell ref="A155:E155"/>
    <mergeCell ref="J155:K155"/>
    <mergeCell ref="L155:M155"/>
    <mergeCell ref="B152:E152"/>
    <mergeCell ref="F152:G152"/>
    <mergeCell ref="J152:K152"/>
    <mergeCell ref="L152:M152"/>
    <mergeCell ref="B153:E153"/>
    <mergeCell ref="F153:G153"/>
    <mergeCell ref="J153:K153"/>
    <mergeCell ref="L153:M153"/>
    <mergeCell ref="J146:K146"/>
    <mergeCell ref="L146:M146"/>
    <mergeCell ref="B150:E150"/>
    <mergeCell ref="F150:G150"/>
    <mergeCell ref="J150:K150"/>
    <mergeCell ref="L150:M150"/>
    <mergeCell ref="B154:E154"/>
    <mergeCell ref="F154:G154"/>
    <mergeCell ref="J154:K154"/>
    <mergeCell ref="B133:E133"/>
    <mergeCell ref="F133:G133"/>
    <mergeCell ref="J133:K133"/>
    <mergeCell ref="B130:E130"/>
    <mergeCell ref="F130:G130"/>
    <mergeCell ref="J130:K130"/>
    <mergeCell ref="L138:M138"/>
    <mergeCell ref="B144:E144"/>
    <mergeCell ref="F144:G144"/>
    <mergeCell ref="J144:K144"/>
    <mergeCell ref="L144:M144"/>
    <mergeCell ref="B142:E142"/>
    <mergeCell ref="F142:G142"/>
    <mergeCell ref="J142:K142"/>
    <mergeCell ref="L142:M142"/>
    <mergeCell ref="F143:G143"/>
    <mergeCell ref="B143:E143"/>
    <mergeCell ref="B140:E140"/>
    <mergeCell ref="F140:G140"/>
    <mergeCell ref="J140:K140"/>
    <mergeCell ref="B141:E141"/>
    <mergeCell ref="F141:G141"/>
    <mergeCell ref="J141:K141"/>
    <mergeCell ref="J138:K138"/>
    <mergeCell ref="L129:M129"/>
    <mergeCell ref="L124:M124"/>
    <mergeCell ref="B127:E127"/>
    <mergeCell ref="F127:G127"/>
    <mergeCell ref="J127:K127"/>
    <mergeCell ref="L127:M127"/>
    <mergeCell ref="B124:E124"/>
    <mergeCell ref="F124:G124"/>
    <mergeCell ref="J124:K124"/>
    <mergeCell ref="B125:E125"/>
    <mergeCell ref="F125:G125"/>
    <mergeCell ref="J125:K125"/>
    <mergeCell ref="L125:M125"/>
    <mergeCell ref="B128:E128"/>
    <mergeCell ref="F128:G128"/>
    <mergeCell ref="J128:K128"/>
    <mergeCell ref="A129:E129"/>
    <mergeCell ref="J129:K129"/>
    <mergeCell ref="F129:G129"/>
    <mergeCell ref="L128:M128"/>
    <mergeCell ref="B119:E119"/>
    <mergeCell ref="F119:G119"/>
    <mergeCell ref="J119:K119"/>
    <mergeCell ref="A120:E120"/>
    <mergeCell ref="J120:K120"/>
    <mergeCell ref="L120:M120"/>
    <mergeCell ref="B117:E117"/>
    <mergeCell ref="F117:G117"/>
    <mergeCell ref="J117:K117"/>
    <mergeCell ref="L117:M117"/>
    <mergeCell ref="B118:E118"/>
    <mergeCell ref="F118:G118"/>
    <mergeCell ref="J118:K118"/>
    <mergeCell ref="L118:M118"/>
    <mergeCell ref="L119:M119"/>
    <mergeCell ref="A110:E110"/>
    <mergeCell ref="J110:K110"/>
    <mergeCell ref="L110:M110"/>
    <mergeCell ref="A113:M113"/>
    <mergeCell ref="A114:M114"/>
    <mergeCell ref="B116:E116"/>
    <mergeCell ref="F116:G116"/>
    <mergeCell ref="J116:K116"/>
    <mergeCell ref="L116:M116"/>
    <mergeCell ref="A112:M112"/>
    <mergeCell ref="F110:G110"/>
    <mergeCell ref="B108:E108"/>
    <mergeCell ref="F108:G108"/>
    <mergeCell ref="J108:K108"/>
    <mergeCell ref="L108:M108"/>
    <mergeCell ref="B109:E109"/>
    <mergeCell ref="F109:G109"/>
    <mergeCell ref="J109:K109"/>
    <mergeCell ref="B106:E106"/>
    <mergeCell ref="F106:G106"/>
    <mergeCell ref="J106:K106"/>
    <mergeCell ref="L106:M106"/>
    <mergeCell ref="B107:E107"/>
    <mergeCell ref="F107:G107"/>
    <mergeCell ref="J107:K107"/>
    <mergeCell ref="L107:M107"/>
    <mergeCell ref="B105:E105"/>
    <mergeCell ref="F105:G105"/>
    <mergeCell ref="J105:K105"/>
    <mergeCell ref="L105:M105"/>
    <mergeCell ref="A102:E102"/>
    <mergeCell ref="J102:K102"/>
    <mergeCell ref="L102:M102"/>
    <mergeCell ref="A103:M103"/>
    <mergeCell ref="B104:E104"/>
    <mergeCell ref="F104:G104"/>
    <mergeCell ref="J104:K104"/>
    <mergeCell ref="L104:M104"/>
    <mergeCell ref="F102:G102"/>
    <mergeCell ref="B100:E100"/>
    <mergeCell ref="F100:G100"/>
    <mergeCell ref="J100:K100"/>
    <mergeCell ref="L100:M100"/>
    <mergeCell ref="B101:E101"/>
    <mergeCell ref="F101:G101"/>
    <mergeCell ref="J101:K101"/>
    <mergeCell ref="B98:E98"/>
    <mergeCell ref="F98:G98"/>
    <mergeCell ref="J98:K98"/>
    <mergeCell ref="L98:M98"/>
    <mergeCell ref="B99:E99"/>
    <mergeCell ref="F99:G99"/>
    <mergeCell ref="J99:K99"/>
    <mergeCell ref="L99:M99"/>
    <mergeCell ref="L101:M101"/>
    <mergeCell ref="A93:E93"/>
    <mergeCell ref="J93:K93"/>
    <mergeCell ref="L93:M93"/>
    <mergeCell ref="A95:M95"/>
    <mergeCell ref="A96:M96"/>
    <mergeCell ref="B91:E91"/>
    <mergeCell ref="F91:G91"/>
    <mergeCell ref="J91:K91"/>
    <mergeCell ref="L91:M91"/>
    <mergeCell ref="B92:E92"/>
    <mergeCell ref="F92:G92"/>
    <mergeCell ref="J92:K92"/>
    <mergeCell ref="F93:G93"/>
    <mergeCell ref="B89:E89"/>
    <mergeCell ref="F89:G89"/>
    <mergeCell ref="J89:K89"/>
    <mergeCell ref="L89:M89"/>
    <mergeCell ref="B90:E90"/>
    <mergeCell ref="F90:G90"/>
    <mergeCell ref="J90:K90"/>
    <mergeCell ref="L90:M90"/>
    <mergeCell ref="B87:E87"/>
    <mergeCell ref="F87:G87"/>
    <mergeCell ref="J87:K87"/>
    <mergeCell ref="L87:M87"/>
    <mergeCell ref="B88:E88"/>
    <mergeCell ref="F88:G88"/>
    <mergeCell ref="J88:K88"/>
    <mergeCell ref="L88:M88"/>
    <mergeCell ref="A84:E84"/>
    <mergeCell ref="J84:K84"/>
    <mergeCell ref="L84:M84"/>
    <mergeCell ref="A85:M85"/>
    <mergeCell ref="B86:E86"/>
    <mergeCell ref="F86:G86"/>
    <mergeCell ref="J86:K86"/>
    <mergeCell ref="L86:M86"/>
    <mergeCell ref="B82:E82"/>
    <mergeCell ref="F82:G82"/>
    <mergeCell ref="J82:K82"/>
    <mergeCell ref="L82:M82"/>
    <mergeCell ref="B83:E83"/>
    <mergeCell ref="F83:G83"/>
    <mergeCell ref="J83:K83"/>
    <mergeCell ref="B80:E80"/>
    <mergeCell ref="F80:G80"/>
    <mergeCell ref="J80:K80"/>
    <mergeCell ref="L80:M80"/>
    <mergeCell ref="B81:E81"/>
    <mergeCell ref="F81:G81"/>
    <mergeCell ref="J81:K81"/>
    <mergeCell ref="A75:E75"/>
    <mergeCell ref="J75:K75"/>
    <mergeCell ref="L75:M75"/>
    <mergeCell ref="A77:M77"/>
    <mergeCell ref="A78:M78"/>
    <mergeCell ref="B79:E79"/>
    <mergeCell ref="F79:G79"/>
    <mergeCell ref="J79:K79"/>
    <mergeCell ref="L79:M79"/>
    <mergeCell ref="B73:E73"/>
    <mergeCell ref="F73:G73"/>
    <mergeCell ref="J73:K73"/>
    <mergeCell ref="L73:M73"/>
    <mergeCell ref="B74:E74"/>
    <mergeCell ref="F74:G74"/>
    <mergeCell ref="J74:K74"/>
    <mergeCell ref="B71:E71"/>
    <mergeCell ref="F71:G71"/>
    <mergeCell ref="J71:K71"/>
    <mergeCell ref="L71:M71"/>
    <mergeCell ref="B72:E72"/>
    <mergeCell ref="F72:G72"/>
    <mergeCell ref="J72:K72"/>
    <mergeCell ref="L72:M72"/>
    <mergeCell ref="B52:E52"/>
    <mergeCell ref="F52:G52"/>
    <mergeCell ref="J52:K52"/>
    <mergeCell ref="B53:E53"/>
    <mergeCell ref="F53:G53"/>
    <mergeCell ref="J53:K53"/>
    <mergeCell ref="B50:E50"/>
    <mergeCell ref="F50:G50"/>
    <mergeCell ref="J50:K50"/>
    <mergeCell ref="B51:E51"/>
    <mergeCell ref="F51:G51"/>
    <mergeCell ref="J51:K51"/>
    <mergeCell ref="B48:E48"/>
    <mergeCell ref="F48:G48"/>
    <mergeCell ref="J48:K48"/>
    <mergeCell ref="B49:E49"/>
    <mergeCell ref="F49:G49"/>
    <mergeCell ref="J49:K49"/>
    <mergeCell ref="B45:E45"/>
    <mergeCell ref="F45:G45"/>
    <mergeCell ref="J45:K45"/>
    <mergeCell ref="A46:E46"/>
    <mergeCell ref="J46:K46"/>
    <mergeCell ref="A47:M47"/>
    <mergeCell ref="L46:M46"/>
    <mergeCell ref="L49:M49"/>
    <mergeCell ref="L48:M48"/>
    <mergeCell ref="B43:E43"/>
    <mergeCell ref="F43:G43"/>
    <mergeCell ref="J43:K43"/>
    <mergeCell ref="B44:E44"/>
    <mergeCell ref="F44:G44"/>
    <mergeCell ref="J44:K44"/>
    <mergeCell ref="A37:E37"/>
    <mergeCell ref="J37:K37"/>
    <mergeCell ref="A39:M39"/>
    <mergeCell ref="A40:M40"/>
    <mergeCell ref="B42:E42"/>
    <mergeCell ref="F42:G42"/>
    <mergeCell ref="J42:K42"/>
    <mergeCell ref="L43:M43"/>
    <mergeCell ref="L44:M44"/>
    <mergeCell ref="L42:M42"/>
    <mergeCell ref="L37:M37"/>
    <mergeCell ref="B38:E38"/>
    <mergeCell ref="F38:G38"/>
    <mergeCell ref="J38:K38"/>
    <mergeCell ref="L38:M38"/>
    <mergeCell ref="B35:E35"/>
    <mergeCell ref="F35:G35"/>
    <mergeCell ref="J35:K35"/>
    <mergeCell ref="B36:E36"/>
    <mergeCell ref="F36:G36"/>
    <mergeCell ref="J36:K36"/>
    <mergeCell ref="B34:E34"/>
    <mergeCell ref="F34:G34"/>
    <mergeCell ref="J34:K34"/>
    <mergeCell ref="B32:E32"/>
    <mergeCell ref="F32:G32"/>
    <mergeCell ref="J32:K32"/>
    <mergeCell ref="B33:E33"/>
    <mergeCell ref="F33:G33"/>
    <mergeCell ref="J33:K33"/>
    <mergeCell ref="B29:E29"/>
    <mergeCell ref="F29:G29"/>
    <mergeCell ref="J29:K29"/>
    <mergeCell ref="A30:E30"/>
    <mergeCell ref="J30:K30"/>
    <mergeCell ref="A31:M31"/>
    <mergeCell ref="L30:M30"/>
    <mergeCell ref="L32:M32"/>
    <mergeCell ref="L29:M29"/>
    <mergeCell ref="L33:M33"/>
    <mergeCell ref="F30:G30"/>
    <mergeCell ref="B27:E27"/>
    <mergeCell ref="F27:G27"/>
    <mergeCell ref="J27:K27"/>
    <mergeCell ref="B28:E28"/>
    <mergeCell ref="F28:G28"/>
    <mergeCell ref="J28:K28"/>
    <mergeCell ref="A21:E21"/>
    <mergeCell ref="J21:K21"/>
    <mergeCell ref="A23:M23"/>
    <mergeCell ref="A24:M24"/>
    <mergeCell ref="B26:E26"/>
    <mergeCell ref="F26:G26"/>
    <mergeCell ref="J26:K26"/>
    <mergeCell ref="L27:M27"/>
    <mergeCell ref="L28:M28"/>
    <mergeCell ref="L26:M26"/>
    <mergeCell ref="L21:M21"/>
    <mergeCell ref="B22:E22"/>
    <mergeCell ref="F22:G22"/>
    <mergeCell ref="J22:K22"/>
    <mergeCell ref="L22:M22"/>
    <mergeCell ref="B25:E25"/>
    <mergeCell ref="F25:G25"/>
    <mergeCell ref="J25:K25"/>
    <mergeCell ref="B20:E20"/>
    <mergeCell ref="F20:G20"/>
    <mergeCell ref="J20:K20"/>
    <mergeCell ref="B17:E17"/>
    <mergeCell ref="F17:G17"/>
    <mergeCell ref="J17:K17"/>
    <mergeCell ref="B18:E18"/>
    <mergeCell ref="F18:G18"/>
    <mergeCell ref="J18:K18"/>
    <mergeCell ref="L3:M3"/>
    <mergeCell ref="B10:E10"/>
    <mergeCell ref="F10:G10"/>
    <mergeCell ref="J10:K10"/>
    <mergeCell ref="L9:M9"/>
    <mergeCell ref="B7:E7"/>
    <mergeCell ref="F7:G7"/>
    <mergeCell ref="J7:K7"/>
    <mergeCell ref="L7:M7"/>
    <mergeCell ref="A4:M4"/>
    <mergeCell ref="A1:M2"/>
    <mergeCell ref="A56:M56"/>
    <mergeCell ref="L53:M53"/>
    <mergeCell ref="L50:M50"/>
    <mergeCell ref="L51:M51"/>
    <mergeCell ref="L52:M52"/>
    <mergeCell ref="B11:E11"/>
    <mergeCell ref="F11:G11"/>
    <mergeCell ref="J11:K11"/>
    <mergeCell ref="A5:M5"/>
    <mergeCell ref="A6:M6"/>
    <mergeCell ref="B8:E8"/>
    <mergeCell ref="F8:G8"/>
    <mergeCell ref="J8:K8"/>
    <mergeCell ref="B9:E9"/>
    <mergeCell ref="F9:G9"/>
    <mergeCell ref="J9:K9"/>
    <mergeCell ref="B16:E16"/>
    <mergeCell ref="F16:G16"/>
    <mergeCell ref="J16:K16"/>
    <mergeCell ref="L16:M16"/>
    <mergeCell ref="B3:E3"/>
    <mergeCell ref="F3:G3"/>
    <mergeCell ref="J3:K3"/>
    <mergeCell ref="B54:E54"/>
    <mergeCell ref="F54:G54"/>
    <mergeCell ref="J54:K54"/>
    <mergeCell ref="A55:E55"/>
    <mergeCell ref="J55:K55"/>
    <mergeCell ref="B65:E65"/>
    <mergeCell ref="L54:M54"/>
    <mergeCell ref="A59:M59"/>
    <mergeCell ref="L65:M65"/>
    <mergeCell ref="L55:M55"/>
    <mergeCell ref="A121:M121"/>
    <mergeCell ref="B122:E122"/>
    <mergeCell ref="F122:G122"/>
    <mergeCell ref="J122:K122"/>
    <mergeCell ref="L122:M122"/>
    <mergeCell ref="B58:E58"/>
    <mergeCell ref="F58:G58"/>
    <mergeCell ref="J58:K58"/>
    <mergeCell ref="L58:M58"/>
    <mergeCell ref="J66:K66"/>
    <mergeCell ref="L66:M66"/>
    <mergeCell ref="B63:E63"/>
    <mergeCell ref="F63:G63"/>
    <mergeCell ref="J63:K63"/>
    <mergeCell ref="L63:M63"/>
    <mergeCell ref="B64:E64"/>
    <mergeCell ref="F64:G64"/>
    <mergeCell ref="J64:K64"/>
    <mergeCell ref="L64:M64"/>
    <mergeCell ref="A60:M60"/>
    <mergeCell ref="B62:E62"/>
    <mergeCell ref="F62:G62"/>
    <mergeCell ref="J62:K62"/>
    <mergeCell ref="L62:M62"/>
    <mergeCell ref="B123:E123"/>
    <mergeCell ref="F123:G123"/>
    <mergeCell ref="J123:K123"/>
    <mergeCell ref="B126:E126"/>
    <mergeCell ref="F126:G126"/>
    <mergeCell ref="J126:K126"/>
    <mergeCell ref="L126:M126"/>
    <mergeCell ref="L123:M123"/>
    <mergeCell ref="A66:E66"/>
    <mergeCell ref="B76:E76"/>
    <mergeCell ref="F76:G76"/>
    <mergeCell ref="J76:K76"/>
    <mergeCell ref="L76:M76"/>
    <mergeCell ref="B94:E94"/>
    <mergeCell ref="F94:G94"/>
    <mergeCell ref="J94:K94"/>
    <mergeCell ref="L94:M94"/>
    <mergeCell ref="L92:M92"/>
    <mergeCell ref="B111:E111"/>
    <mergeCell ref="F111:G111"/>
    <mergeCell ref="J111:K111"/>
    <mergeCell ref="L111:M111"/>
    <mergeCell ref="B70:E70"/>
    <mergeCell ref="F70:G70"/>
    <mergeCell ref="B217:E217"/>
    <mergeCell ref="F217:G217"/>
    <mergeCell ref="J217:K217"/>
    <mergeCell ref="L217:M217"/>
    <mergeCell ref="B208:E208"/>
    <mergeCell ref="B166:E166"/>
    <mergeCell ref="F166:G166"/>
    <mergeCell ref="J166:K166"/>
    <mergeCell ref="L166:M166"/>
    <mergeCell ref="B182:E182"/>
    <mergeCell ref="F182:G182"/>
    <mergeCell ref="J182:K182"/>
    <mergeCell ref="L182:M182"/>
    <mergeCell ref="B200:E200"/>
    <mergeCell ref="J200:K200"/>
    <mergeCell ref="B170:E170"/>
    <mergeCell ref="F170:G170"/>
    <mergeCell ref="J170:K170"/>
    <mergeCell ref="L170:M170"/>
    <mergeCell ref="B171:E171"/>
    <mergeCell ref="F171:G171"/>
    <mergeCell ref="J171:K171"/>
    <mergeCell ref="L171:M171"/>
    <mergeCell ref="B176:E176"/>
    <mergeCell ref="L130:M130"/>
    <mergeCell ref="B147:E147"/>
    <mergeCell ref="F147:G147"/>
    <mergeCell ref="J147:K147"/>
    <mergeCell ref="L147:M147"/>
    <mergeCell ref="B135:E135"/>
    <mergeCell ref="F135:G135"/>
    <mergeCell ref="J135:K135"/>
    <mergeCell ref="L135:M135"/>
    <mergeCell ref="B136:E136"/>
    <mergeCell ref="F136:G136"/>
    <mergeCell ref="J136:K136"/>
    <mergeCell ref="L136:M136"/>
    <mergeCell ref="A131:M131"/>
    <mergeCell ref="A132:M132"/>
    <mergeCell ref="B134:E134"/>
    <mergeCell ref="F134:G134"/>
    <mergeCell ref="J134:K134"/>
    <mergeCell ref="L134:M134"/>
    <mergeCell ref="A139:M139"/>
    <mergeCell ref="B137:E137"/>
    <mergeCell ref="F137:G137"/>
    <mergeCell ref="J137:K137"/>
    <mergeCell ref="A138:E138"/>
    <mergeCell ref="F21:G21"/>
    <mergeCell ref="L8:M8"/>
    <mergeCell ref="L10:M10"/>
    <mergeCell ref="L11:M11"/>
    <mergeCell ref="L12:M12"/>
    <mergeCell ref="L14:M14"/>
    <mergeCell ref="L15:M15"/>
    <mergeCell ref="L17:M17"/>
    <mergeCell ref="L18:M18"/>
    <mergeCell ref="L19:M19"/>
    <mergeCell ref="L20:M20"/>
    <mergeCell ref="A13:O13"/>
    <mergeCell ref="B15:E15"/>
    <mergeCell ref="F15:G15"/>
    <mergeCell ref="J15:K15"/>
    <mergeCell ref="A12:E12"/>
    <mergeCell ref="J12:K12"/>
    <mergeCell ref="B14:E14"/>
    <mergeCell ref="F14:G14"/>
    <mergeCell ref="J14:K14"/>
    <mergeCell ref="F12:G12"/>
    <mergeCell ref="B19:E19"/>
    <mergeCell ref="F19:G19"/>
    <mergeCell ref="J19:K19"/>
    <mergeCell ref="L25:M25"/>
    <mergeCell ref="L41:M41"/>
    <mergeCell ref="F37:G37"/>
    <mergeCell ref="F46:G46"/>
    <mergeCell ref="L45:M45"/>
    <mergeCell ref="F55:G55"/>
    <mergeCell ref="F66:G66"/>
    <mergeCell ref="F75:G75"/>
    <mergeCell ref="F84:G84"/>
    <mergeCell ref="L81:M81"/>
    <mergeCell ref="L83:M83"/>
    <mergeCell ref="F65:G65"/>
    <mergeCell ref="J65:K65"/>
    <mergeCell ref="J70:K70"/>
    <mergeCell ref="L70:M70"/>
    <mergeCell ref="A67:M67"/>
    <mergeCell ref="B68:E68"/>
    <mergeCell ref="F68:G68"/>
    <mergeCell ref="J68:K68"/>
    <mergeCell ref="B69:E69"/>
    <mergeCell ref="F69:G69"/>
    <mergeCell ref="J69:K69"/>
    <mergeCell ref="L69:M69"/>
    <mergeCell ref="L68:M68"/>
    <mergeCell ref="F190:G190"/>
    <mergeCell ref="L189:M189"/>
    <mergeCell ref="F199:G199"/>
    <mergeCell ref="F200:G200"/>
    <mergeCell ref="F216:G216"/>
    <mergeCell ref="F138:G138"/>
    <mergeCell ref="L140:M140"/>
    <mergeCell ref="F146:G146"/>
    <mergeCell ref="L145:M145"/>
    <mergeCell ref="F155:G155"/>
    <mergeCell ref="L154:M154"/>
    <mergeCell ref="L158:M158"/>
    <mergeCell ref="F165:G165"/>
    <mergeCell ref="L164:M164"/>
    <mergeCell ref="A148:M148"/>
    <mergeCell ref="A149:M149"/>
    <mergeCell ref="B151:E151"/>
    <mergeCell ref="F151:G151"/>
    <mergeCell ref="J151:K151"/>
    <mergeCell ref="L151:M151"/>
    <mergeCell ref="B145:E145"/>
    <mergeCell ref="F145:G145"/>
    <mergeCell ref="J145:K145"/>
    <mergeCell ref="A146:E146"/>
  </mergeCells>
  <pageMargins left="0.7" right="0.7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view="pageBreakPreview" topLeftCell="G20" zoomScaleNormal="100" zoomScaleSheetLayoutView="100" workbookViewId="0">
      <selection activeCell="B1" sqref="B1:S1"/>
    </sheetView>
  </sheetViews>
  <sheetFormatPr defaultRowHeight="12.75" x14ac:dyDescent="0.2"/>
  <cols>
    <col min="1" max="1" width="2" style="20" customWidth="1"/>
    <col min="2" max="2" width="18.140625" style="20" customWidth="1"/>
    <col min="3" max="5" width="8.85546875" style="20" customWidth="1"/>
    <col min="6" max="6" width="33.140625" style="20" customWidth="1"/>
    <col min="7" max="7" width="1.42578125" style="20" customWidth="1"/>
    <col min="8" max="8" width="8.7109375" style="20" customWidth="1"/>
    <col min="9" max="9" width="1.42578125" style="20" customWidth="1"/>
    <col min="10" max="10" width="10.42578125" style="20" customWidth="1"/>
    <col min="11" max="11" width="11.7109375" style="20" customWidth="1"/>
    <col min="12" max="12" width="3" style="20" customWidth="1"/>
    <col min="13" max="13" width="8.85546875" style="20" customWidth="1"/>
    <col min="14" max="14" width="1.42578125" style="20" customWidth="1"/>
    <col min="15" max="15" width="7.28515625" style="20" customWidth="1"/>
    <col min="16" max="16" width="10" style="20" customWidth="1"/>
    <col min="17" max="18" width="9.140625" style="25" hidden="1" customWidth="1"/>
    <col min="19" max="251" width="9.140625" style="25" customWidth="1"/>
    <col min="252" max="252" width="2" style="25" customWidth="1"/>
    <col min="253" max="253" width="15.5703125" style="25" customWidth="1"/>
    <col min="254" max="257" width="8.85546875" style="25" customWidth="1"/>
    <col min="258" max="258" width="1.42578125" style="25" customWidth="1"/>
    <col min="259" max="259" width="7.28515625" style="25" customWidth="1"/>
    <col min="260" max="260" width="1.42578125" style="25" customWidth="1"/>
    <col min="261" max="261" width="7.28515625" style="25" customWidth="1"/>
    <col min="262" max="262" width="1.42578125" style="25" customWidth="1"/>
    <col min="263" max="263" width="7.28515625" style="25" customWidth="1"/>
    <col min="264" max="264" width="8.85546875" style="25" customWidth="1"/>
    <col min="265" max="265" width="3" style="25" customWidth="1"/>
    <col min="266" max="266" width="8.85546875" style="25" customWidth="1"/>
    <col min="267" max="267" width="1.42578125" style="25" customWidth="1"/>
    <col min="268" max="268" width="7.28515625" style="25" customWidth="1"/>
    <col min="269" max="269" width="11.7109375" style="25" customWidth="1"/>
    <col min="270" max="270" width="6.85546875" style="25" customWidth="1"/>
    <col min="271" max="271" width="0.42578125" style="25" customWidth="1"/>
    <col min="272" max="507" width="9.140625" style="25" customWidth="1"/>
    <col min="508" max="508" width="2" style="25" customWidth="1"/>
    <col min="509" max="509" width="15.5703125" style="25" customWidth="1"/>
    <col min="510" max="513" width="8.85546875" style="25" customWidth="1"/>
    <col min="514" max="514" width="1.42578125" style="25" customWidth="1"/>
    <col min="515" max="515" width="7.28515625" style="25" customWidth="1"/>
    <col min="516" max="516" width="1.42578125" style="25" customWidth="1"/>
    <col min="517" max="517" width="7.28515625" style="25" customWidth="1"/>
    <col min="518" max="518" width="1.42578125" style="25" customWidth="1"/>
    <col min="519" max="519" width="7.28515625" style="25" customWidth="1"/>
    <col min="520" max="520" width="8.85546875" style="25" customWidth="1"/>
    <col min="521" max="521" width="3" style="25" customWidth="1"/>
    <col min="522" max="522" width="8.85546875" style="25" customWidth="1"/>
    <col min="523" max="523" width="1.42578125" style="25" customWidth="1"/>
    <col min="524" max="524" width="7.28515625" style="25" customWidth="1"/>
    <col min="525" max="525" width="11.7109375" style="25" customWidth="1"/>
    <col min="526" max="526" width="6.85546875" style="25" customWidth="1"/>
    <col min="527" max="527" width="0.42578125" style="25" customWidth="1"/>
    <col min="528" max="763" width="9.140625" style="25" customWidth="1"/>
    <col min="764" max="764" width="2" style="25" customWidth="1"/>
    <col min="765" max="765" width="15.5703125" style="25" customWidth="1"/>
    <col min="766" max="769" width="8.85546875" style="25" customWidth="1"/>
    <col min="770" max="770" width="1.42578125" style="25" customWidth="1"/>
    <col min="771" max="771" width="7.28515625" style="25" customWidth="1"/>
    <col min="772" max="772" width="1.42578125" style="25" customWidth="1"/>
    <col min="773" max="773" width="7.28515625" style="25" customWidth="1"/>
    <col min="774" max="774" width="1.42578125" style="25" customWidth="1"/>
    <col min="775" max="775" width="7.28515625" style="25" customWidth="1"/>
    <col min="776" max="776" width="8.85546875" style="25" customWidth="1"/>
    <col min="777" max="777" width="3" style="25" customWidth="1"/>
    <col min="778" max="778" width="8.85546875" style="25" customWidth="1"/>
    <col min="779" max="779" width="1.42578125" style="25" customWidth="1"/>
    <col min="780" max="780" width="7.28515625" style="25" customWidth="1"/>
    <col min="781" max="781" width="11.7109375" style="25" customWidth="1"/>
    <col min="782" max="782" width="6.85546875" style="25" customWidth="1"/>
    <col min="783" max="783" width="0.42578125" style="25" customWidth="1"/>
    <col min="784" max="1019" width="9.140625" style="25" customWidth="1"/>
    <col min="1020" max="1020" width="2" style="25" customWidth="1"/>
    <col min="1021" max="1021" width="15.5703125" style="25" customWidth="1"/>
    <col min="1022" max="1025" width="8.85546875" style="25" customWidth="1"/>
    <col min="1026" max="1026" width="1.42578125" style="25" customWidth="1"/>
    <col min="1027" max="1027" width="7.28515625" style="25" customWidth="1"/>
    <col min="1028" max="1028" width="1.42578125" style="25" customWidth="1"/>
    <col min="1029" max="1029" width="7.28515625" style="25" customWidth="1"/>
    <col min="1030" max="1030" width="1.42578125" style="25" customWidth="1"/>
    <col min="1031" max="1031" width="7.28515625" style="25" customWidth="1"/>
    <col min="1032" max="1032" width="8.85546875" style="25" customWidth="1"/>
    <col min="1033" max="1033" width="3" style="25" customWidth="1"/>
    <col min="1034" max="1034" width="8.85546875" style="25" customWidth="1"/>
    <col min="1035" max="1035" width="1.42578125" style="25" customWidth="1"/>
    <col min="1036" max="1036" width="7.28515625" style="25" customWidth="1"/>
    <col min="1037" max="1037" width="11.7109375" style="25" customWidth="1"/>
    <col min="1038" max="1038" width="6.85546875" style="25" customWidth="1"/>
    <col min="1039" max="1039" width="0.42578125" style="25" customWidth="1"/>
    <col min="1040" max="1275" width="9.140625" style="25" customWidth="1"/>
    <col min="1276" max="1276" width="2" style="25" customWidth="1"/>
    <col min="1277" max="1277" width="15.5703125" style="25" customWidth="1"/>
    <col min="1278" max="1281" width="8.85546875" style="25" customWidth="1"/>
    <col min="1282" max="1282" width="1.42578125" style="25" customWidth="1"/>
    <col min="1283" max="1283" width="7.28515625" style="25" customWidth="1"/>
    <col min="1284" max="1284" width="1.42578125" style="25" customWidth="1"/>
    <col min="1285" max="1285" width="7.28515625" style="25" customWidth="1"/>
    <col min="1286" max="1286" width="1.42578125" style="25" customWidth="1"/>
    <col min="1287" max="1287" width="7.28515625" style="25" customWidth="1"/>
    <col min="1288" max="1288" width="8.85546875" style="25" customWidth="1"/>
    <col min="1289" max="1289" width="3" style="25" customWidth="1"/>
    <col min="1290" max="1290" width="8.85546875" style="25" customWidth="1"/>
    <col min="1291" max="1291" width="1.42578125" style="25" customWidth="1"/>
    <col min="1292" max="1292" width="7.28515625" style="25" customWidth="1"/>
    <col min="1293" max="1293" width="11.7109375" style="25" customWidth="1"/>
    <col min="1294" max="1294" width="6.85546875" style="25" customWidth="1"/>
    <col min="1295" max="1295" width="0.42578125" style="25" customWidth="1"/>
    <col min="1296" max="1531" width="9.140625" style="25" customWidth="1"/>
    <col min="1532" max="1532" width="2" style="25" customWidth="1"/>
    <col min="1533" max="1533" width="15.5703125" style="25" customWidth="1"/>
    <col min="1534" max="1537" width="8.85546875" style="25" customWidth="1"/>
    <col min="1538" max="1538" width="1.42578125" style="25" customWidth="1"/>
    <col min="1539" max="1539" width="7.28515625" style="25" customWidth="1"/>
    <col min="1540" max="1540" width="1.42578125" style="25" customWidth="1"/>
    <col min="1541" max="1541" width="7.28515625" style="25" customWidth="1"/>
    <col min="1542" max="1542" width="1.42578125" style="25" customWidth="1"/>
    <col min="1543" max="1543" width="7.28515625" style="25" customWidth="1"/>
    <col min="1544" max="1544" width="8.85546875" style="25" customWidth="1"/>
    <col min="1545" max="1545" width="3" style="25" customWidth="1"/>
    <col min="1546" max="1546" width="8.85546875" style="25" customWidth="1"/>
    <col min="1547" max="1547" width="1.42578125" style="25" customWidth="1"/>
    <col min="1548" max="1548" width="7.28515625" style="25" customWidth="1"/>
    <col min="1549" max="1549" width="11.7109375" style="25" customWidth="1"/>
    <col min="1550" max="1550" width="6.85546875" style="25" customWidth="1"/>
    <col min="1551" max="1551" width="0.42578125" style="25" customWidth="1"/>
    <col min="1552" max="1787" width="9.140625" style="25" customWidth="1"/>
    <col min="1788" max="1788" width="2" style="25" customWidth="1"/>
    <col min="1789" max="1789" width="15.5703125" style="25" customWidth="1"/>
    <col min="1790" max="1793" width="8.85546875" style="25" customWidth="1"/>
    <col min="1794" max="1794" width="1.42578125" style="25" customWidth="1"/>
    <col min="1795" max="1795" width="7.28515625" style="25" customWidth="1"/>
    <col min="1796" max="1796" width="1.42578125" style="25" customWidth="1"/>
    <col min="1797" max="1797" width="7.28515625" style="25" customWidth="1"/>
    <col min="1798" max="1798" width="1.42578125" style="25" customWidth="1"/>
    <col min="1799" max="1799" width="7.28515625" style="25" customWidth="1"/>
    <col min="1800" max="1800" width="8.85546875" style="25" customWidth="1"/>
    <col min="1801" max="1801" width="3" style="25" customWidth="1"/>
    <col min="1802" max="1802" width="8.85546875" style="25" customWidth="1"/>
    <col min="1803" max="1803" width="1.42578125" style="25" customWidth="1"/>
    <col min="1804" max="1804" width="7.28515625" style="25" customWidth="1"/>
    <col min="1805" max="1805" width="11.7109375" style="25" customWidth="1"/>
    <col min="1806" max="1806" width="6.85546875" style="25" customWidth="1"/>
    <col min="1807" max="1807" width="0.42578125" style="25" customWidth="1"/>
    <col min="1808" max="2043" width="9.140625" style="25" customWidth="1"/>
    <col min="2044" max="2044" width="2" style="25" customWidth="1"/>
    <col min="2045" max="2045" width="15.5703125" style="25" customWidth="1"/>
    <col min="2046" max="2049" width="8.85546875" style="25" customWidth="1"/>
    <col min="2050" max="2050" width="1.42578125" style="25" customWidth="1"/>
    <col min="2051" max="2051" width="7.28515625" style="25" customWidth="1"/>
    <col min="2052" max="2052" width="1.42578125" style="25" customWidth="1"/>
    <col min="2053" max="2053" width="7.28515625" style="25" customWidth="1"/>
    <col min="2054" max="2054" width="1.42578125" style="25" customWidth="1"/>
    <col min="2055" max="2055" width="7.28515625" style="25" customWidth="1"/>
    <col min="2056" max="2056" width="8.85546875" style="25" customWidth="1"/>
    <col min="2057" max="2057" width="3" style="25" customWidth="1"/>
    <col min="2058" max="2058" width="8.85546875" style="25" customWidth="1"/>
    <col min="2059" max="2059" width="1.42578125" style="25" customWidth="1"/>
    <col min="2060" max="2060" width="7.28515625" style="25" customWidth="1"/>
    <col min="2061" max="2061" width="11.7109375" style="25" customWidth="1"/>
    <col min="2062" max="2062" width="6.85546875" style="25" customWidth="1"/>
    <col min="2063" max="2063" width="0.42578125" style="25" customWidth="1"/>
    <col min="2064" max="2299" width="9.140625" style="25" customWidth="1"/>
    <col min="2300" max="2300" width="2" style="25" customWidth="1"/>
    <col min="2301" max="2301" width="15.5703125" style="25" customWidth="1"/>
    <col min="2302" max="2305" width="8.85546875" style="25" customWidth="1"/>
    <col min="2306" max="2306" width="1.42578125" style="25" customWidth="1"/>
    <col min="2307" max="2307" width="7.28515625" style="25" customWidth="1"/>
    <col min="2308" max="2308" width="1.42578125" style="25" customWidth="1"/>
    <col min="2309" max="2309" width="7.28515625" style="25" customWidth="1"/>
    <col min="2310" max="2310" width="1.42578125" style="25" customWidth="1"/>
    <col min="2311" max="2311" width="7.28515625" style="25" customWidth="1"/>
    <col min="2312" max="2312" width="8.85546875" style="25" customWidth="1"/>
    <col min="2313" max="2313" width="3" style="25" customWidth="1"/>
    <col min="2314" max="2314" width="8.85546875" style="25" customWidth="1"/>
    <col min="2315" max="2315" width="1.42578125" style="25" customWidth="1"/>
    <col min="2316" max="2316" width="7.28515625" style="25" customWidth="1"/>
    <col min="2317" max="2317" width="11.7109375" style="25" customWidth="1"/>
    <col min="2318" max="2318" width="6.85546875" style="25" customWidth="1"/>
    <col min="2319" max="2319" width="0.42578125" style="25" customWidth="1"/>
    <col min="2320" max="2555" width="9.140625" style="25" customWidth="1"/>
    <col min="2556" max="2556" width="2" style="25" customWidth="1"/>
    <col min="2557" max="2557" width="15.5703125" style="25" customWidth="1"/>
    <col min="2558" max="2561" width="8.85546875" style="25" customWidth="1"/>
    <col min="2562" max="2562" width="1.42578125" style="25" customWidth="1"/>
    <col min="2563" max="2563" width="7.28515625" style="25" customWidth="1"/>
    <col min="2564" max="2564" width="1.42578125" style="25" customWidth="1"/>
    <col min="2565" max="2565" width="7.28515625" style="25" customWidth="1"/>
    <col min="2566" max="2566" width="1.42578125" style="25" customWidth="1"/>
    <col min="2567" max="2567" width="7.28515625" style="25" customWidth="1"/>
    <col min="2568" max="2568" width="8.85546875" style="25" customWidth="1"/>
    <col min="2569" max="2569" width="3" style="25" customWidth="1"/>
    <col min="2570" max="2570" width="8.85546875" style="25" customWidth="1"/>
    <col min="2571" max="2571" width="1.42578125" style="25" customWidth="1"/>
    <col min="2572" max="2572" width="7.28515625" style="25" customWidth="1"/>
    <col min="2573" max="2573" width="11.7109375" style="25" customWidth="1"/>
    <col min="2574" max="2574" width="6.85546875" style="25" customWidth="1"/>
    <col min="2575" max="2575" width="0.42578125" style="25" customWidth="1"/>
    <col min="2576" max="2811" width="9.140625" style="25" customWidth="1"/>
    <col min="2812" max="2812" width="2" style="25" customWidth="1"/>
    <col min="2813" max="2813" width="15.5703125" style="25" customWidth="1"/>
    <col min="2814" max="2817" width="8.85546875" style="25" customWidth="1"/>
    <col min="2818" max="2818" width="1.42578125" style="25" customWidth="1"/>
    <col min="2819" max="2819" width="7.28515625" style="25" customWidth="1"/>
    <col min="2820" max="2820" width="1.42578125" style="25" customWidth="1"/>
    <col min="2821" max="2821" width="7.28515625" style="25" customWidth="1"/>
    <col min="2822" max="2822" width="1.42578125" style="25" customWidth="1"/>
    <col min="2823" max="2823" width="7.28515625" style="25" customWidth="1"/>
    <col min="2824" max="2824" width="8.85546875" style="25" customWidth="1"/>
    <col min="2825" max="2825" width="3" style="25" customWidth="1"/>
    <col min="2826" max="2826" width="8.85546875" style="25" customWidth="1"/>
    <col min="2827" max="2827" width="1.42578125" style="25" customWidth="1"/>
    <col min="2828" max="2828" width="7.28515625" style="25" customWidth="1"/>
    <col min="2829" max="2829" width="11.7109375" style="25" customWidth="1"/>
    <col min="2830" max="2830" width="6.85546875" style="25" customWidth="1"/>
    <col min="2831" max="2831" width="0.42578125" style="25" customWidth="1"/>
    <col min="2832" max="3067" width="9.140625" style="25" customWidth="1"/>
    <col min="3068" max="3068" width="2" style="25" customWidth="1"/>
    <col min="3069" max="3069" width="15.5703125" style="25" customWidth="1"/>
    <col min="3070" max="3073" width="8.85546875" style="25" customWidth="1"/>
    <col min="3074" max="3074" width="1.42578125" style="25" customWidth="1"/>
    <col min="3075" max="3075" width="7.28515625" style="25" customWidth="1"/>
    <col min="3076" max="3076" width="1.42578125" style="25" customWidth="1"/>
    <col min="3077" max="3077" width="7.28515625" style="25" customWidth="1"/>
    <col min="3078" max="3078" width="1.42578125" style="25" customWidth="1"/>
    <col min="3079" max="3079" width="7.28515625" style="25" customWidth="1"/>
    <col min="3080" max="3080" width="8.85546875" style="25" customWidth="1"/>
    <col min="3081" max="3081" width="3" style="25" customWidth="1"/>
    <col min="3082" max="3082" width="8.85546875" style="25" customWidth="1"/>
    <col min="3083" max="3083" width="1.42578125" style="25" customWidth="1"/>
    <col min="3084" max="3084" width="7.28515625" style="25" customWidth="1"/>
    <col min="3085" max="3085" width="11.7109375" style="25" customWidth="1"/>
    <col min="3086" max="3086" width="6.85546875" style="25" customWidth="1"/>
    <col min="3087" max="3087" width="0.42578125" style="25" customWidth="1"/>
    <col min="3088" max="3323" width="9.140625" style="25" customWidth="1"/>
    <col min="3324" max="3324" width="2" style="25" customWidth="1"/>
    <col min="3325" max="3325" width="15.5703125" style="25" customWidth="1"/>
    <col min="3326" max="3329" width="8.85546875" style="25" customWidth="1"/>
    <col min="3330" max="3330" width="1.42578125" style="25" customWidth="1"/>
    <col min="3331" max="3331" width="7.28515625" style="25" customWidth="1"/>
    <col min="3332" max="3332" width="1.42578125" style="25" customWidth="1"/>
    <col min="3333" max="3333" width="7.28515625" style="25" customWidth="1"/>
    <col min="3334" max="3334" width="1.42578125" style="25" customWidth="1"/>
    <col min="3335" max="3335" width="7.28515625" style="25" customWidth="1"/>
    <col min="3336" max="3336" width="8.85546875" style="25" customWidth="1"/>
    <col min="3337" max="3337" width="3" style="25" customWidth="1"/>
    <col min="3338" max="3338" width="8.85546875" style="25" customWidth="1"/>
    <col min="3339" max="3339" width="1.42578125" style="25" customWidth="1"/>
    <col min="3340" max="3340" width="7.28515625" style="25" customWidth="1"/>
    <col min="3341" max="3341" width="11.7109375" style="25" customWidth="1"/>
    <col min="3342" max="3342" width="6.85546875" style="25" customWidth="1"/>
    <col min="3343" max="3343" width="0.42578125" style="25" customWidth="1"/>
    <col min="3344" max="3579" width="9.140625" style="25" customWidth="1"/>
    <col min="3580" max="3580" width="2" style="25" customWidth="1"/>
    <col min="3581" max="3581" width="15.5703125" style="25" customWidth="1"/>
    <col min="3582" max="3585" width="8.85546875" style="25" customWidth="1"/>
    <col min="3586" max="3586" width="1.42578125" style="25" customWidth="1"/>
    <col min="3587" max="3587" width="7.28515625" style="25" customWidth="1"/>
    <col min="3588" max="3588" width="1.42578125" style="25" customWidth="1"/>
    <col min="3589" max="3589" width="7.28515625" style="25" customWidth="1"/>
    <col min="3590" max="3590" width="1.42578125" style="25" customWidth="1"/>
    <col min="3591" max="3591" width="7.28515625" style="25" customWidth="1"/>
    <col min="3592" max="3592" width="8.85546875" style="25" customWidth="1"/>
    <col min="3593" max="3593" width="3" style="25" customWidth="1"/>
    <col min="3594" max="3594" width="8.85546875" style="25" customWidth="1"/>
    <col min="3595" max="3595" width="1.42578125" style="25" customWidth="1"/>
    <col min="3596" max="3596" width="7.28515625" style="25" customWidth="1"/>
    <col min="3597" max="3597" width="11.7109375" style="25" customWidth="1"/>
    <col min="3598" max="3598" width="6.85546875" style="25" customWidth="1"/>
    <col min="3599" max="3599" width="0.42578125" style="25" customWidth="1"/>
    <col min="3600" max="3835" width="9.140625" style="25" customWidth="1"/>
    <col min="3836" max="3836" width="2" style="25" customWidth="1"/>
    <col min="3837" max="3837" width="15.5703125" style="25" customWidth="1"/>
    <col min="3838" max="3841" width="8.85546875" style="25" customWidth="1"/>
    <col min="3842" max="3842" width="1.42578125" style="25" customWidth="1"/>
    <col min="3843" max="3843" width="7.28515625" style="25" customWidth="1"/>
    <col min="3844" max="3844" width="1.42578125" style="25" customWidth="1"/>
    <col min="3845" max="3845" width="7.28515625" style="25" customWidth="1"/>
    <col min="3846" max="3846" width="1.42578125" style="25" customWidth="1"/>
    <col min="3847" max="3847" width="7.28515625" style="25" customWidth="1"/>
    <col min="3848" max="3848" width="8.85546875" style="25" customWidth="1"/>
    <col min="3849" max="3849" width="3" style="25" customWidth="1"/>
    <col min="3850" max="3850" width="8.85546875" style="25" customWidth="1"/>
    <col min="3851" max="3851" width="1.42578125" style="25" customWidth="1"/>
    <col min="3852" max="3852" width="7.28515625" style="25" customWidth="1"/>
    <col min="3853" max="3853" width="11.7109375" style="25" customWidth="1"/>
    <col min="3854" max="3854" width="6.85546875" style="25" customWidth="1"/>
    <col min="3855" max="3855" width="0.42578125" style="25" customWidth="1"/>
    <col min="3856" max="4091" width="9.140625" style="25" customWidth="1"/>
    <col min="4092" max="4092" width="2" style="25" customWidth="1"/>
    <col min="4093" max="4093" width="15.5703125" style="25" customWidth="1"/>
    <col min="4094" max="4097" width="8.85546875" style="25" customWidth="1"/>
    <col min="4098" max="4098" width="1.42578125" style="25" customWidth="1"/>
    <col min="4099" max="4099" width="7.28515625" style="25" customWidth="1"/>
    <col min="4100" max="4100" width="1.42578125" style="25" customWidth="1"/>
    <col min="4101" max="4101" width="7.28515625" style="25" customWidth="1"/>
    <col min="4102" max="4102" width="1.42578125" style="25" customWidth="1"/>
    <col min="4103" max="4103" width="7.28515625" style="25" customWidth="1"/>
    <col min="4104" max="4104" width="8.85546875" style="25" customWidth="1"/>
    <col min="4105" max="4105" width="3" style="25" customWidth="1"/>
    <col min="4106" max="4106" width="8.85546875" style="25" customWidth="1"/>
    <col min="4107" max="4107" width="1.42578125" style="25" customWidth="1"/>
    <col min="4108" max="4108" width="7.28515625" style="25" customWidth="1"/>
    <col min="4109" max="4109" width="11.7109375" style="25" customWidth="1"/>
    <col min="4110" max="4110" width="6.85546875" style="25" customWidth="1"/>
    <col min="4111" max="4111" width="0.42578125" style="25" customWidth="1"/>
    <col min="4112" max="4347" width="9.140625" style="25" customWidth="1"/>
    <col min="4348" max="4348" width="2" style="25" customWidth="1"/>
    <col min="4349" max="4349" width="15.5703125" style="25" customWidth="1"/>
    <col min="4350" max="4353" width="8.85546875" style="25" customWidth="1"/>
    <col min="4354" max="4354" width="1.42578125" style="25" customWidth="1"/>
    <col min="4355" max="4355" width="7.28515625" style="25" customWidth="1"/>
    <col min="4356" max="4356" width="1.42578125" style="25" customWidth="1"/>
    <col min="4357" max="4357" width="7.28515625" style="25" customWidth="1"/>
    <col min="4358" max="4358" width="1.42578125" style="25" customWidth="1"/>
    <col min="4359" max="4359" width="7.28515625" style="25" customWidth="1"/>
    <col min="4360" max="4360" width="8.85546875" style="25" customWidth="1"/>
    <col min="4361" max="4361" width="3" style="25" customWidth="1"/>
    <col min="4362" max="4362" width="8.85546875" style="25" customWidth="1"/>
    <col min="4363" max="4363" width="1.42578125" style="25" customWidth="1"/>
    <col min="4364" max="4364" width="7.28515625" style="25" customWidth="1"/>
    <col min="4365" max="4365" width="11.7109375" style="25" customWidth="1"/>
    <col min="4366" max="4366" width="6.85546875" style="25" customWidth="1"/>
    <col min="4367" max="4367" width="0.42578125" style="25" customWidth="1"/>
    <col min="4368" max="4603" width="9.140625" style="25" customWidth="1"/>
    <col min="4604" max="4604" width="2" style="25" customWidth="1"/>
    <col min="4605" max="4605" width="15.5703125" style="25" customWidth="1"/>
    <col min="4606" max="4609" width="8.85546875" style="25" customWidth="1"/>
    <col min="4610" max="4610" width="1.42578125" style="25" customWidth="1"/>
    <col min="4611" max="4611" width="7.28515625" style="25" customWidth="1"/>
    <col min="4612" max="4612" width="1.42578125" style="25" customWidth="1"/>
    <col min="4613" max="4613" width="7.28515625" style="25" customWidth="1"/>
    <col min="4614" max="4614" width="1.42578125" style="25" customWidth="1"/>
    <col min="4615" max="4615" width="7.28515625" style="25" customWidth="1"/>
    <col min="4616" max="4616" width="8.85546875" style="25" customWidth="1"/>
    <col min="4617" max="4617" width="3" style="25" customWidth="1"/>
    <col min="4618" max="4618" width="8.85546875" style="25" customWidth="1"/>
    <col min="4619" max="4619" width="1.42578125" style="25" customWidth="1"/>
    <col min="4620" max="4620" width="7.28515625" style="25" customWidth="1"/>
    <col min="4621" max="4621" width="11.7109375" style="25" customWidth="1"/>
    <col min="4622" max="4622" width="6.85546875" style="25" customWidth="1"/>
    <col min="4623" max="4623" width="0.42578125" style="25" customWidth="1"/>
    <col min="4624" max="4859" width="9.140625" style="25" customWidth="1"/>
    <col min="4860" max="4860" width="2" style="25" customWidth="1"/>
    <col min="4861" max="4861" width="15.5703125" style="25" customWidth="1"/>
    <col min="4862" max="4865" width="8.85546875" style="25" customWidth="1"/>
    <col min="4866" max="4866" width="1.42578125" style="25" customWidth="1"/>
    <col min="4867" max="4867" width="7.28515625" style="25" customWidth="1"/>
    <col min="4868" max="4868" width="1.42578125" style="25" customWidth="1"/>
    <col min="4869" max="4869" width="7.28515625" style="25" customWidth="1"/>
    <col min="4870" max="4870" width="1.42578125" style="25" customWidth="1"/>
    <col min="4871" max="4871" width="7.28515625" style="25" customWidth="1"/>
    <col min="4872" max="4872" width="8.85546875" style="25" customWidth="1"/>
    <col min="4873" max="4873" width="3" style="25" customWidth="1"/>
    <col min="4874" max="4874" width="8.85546875" style="25" customWidth="1"/>
    <col min="4875" max="4875" width="1.42578125" style="25" customWidth="1"/>
    <col min="4876" max="4876" width="7.28515625" style="25" customWidth="1"/>
    <col min="4877" max="4877" width="11.7109375" style="25" customWidth="1"/>
    <col min="4878" max="4878" width="6.85546875" style="25" customWidth="1"/>
    <col min="4879" max="4879" width="0.42578125" style="25" customWidth="1"/>
    <col min="4880" max="5115" width="9.140625" style="25" customWidth="1"/>
    <col min="5116" max="5116" width="2" style="25" customWidth="1"/>
    <col min="5117" max="5117" width="15.5703125" style="25" customWidth="1"/>
    <col min="5118" max="5121" width="8.85546875" style="25" customWidth="1"/>
    <col min="5122" max="5122" width="1.42578125" style="25" customWidth="1"/>
    <col min="5123" max="5123" width="7.28515625" style="25" customWidth="1"/>
    <col min="5124" max="5124" width="1.42578125" style="25" customWidth="1"/>
    <col min="5125" max="5125" width="7.28515625" style="25" customWidth="1"/>
    <col min="5126" max="5126" width="1.42578125" style="25" customWidth="1"/>
    <col min="5127" max="5127" width="7.28515625" style="25" customWidth="1"/>
    <col min="5128" max="5128" width="8.85546875" style="25" customWidth="1"/>
    <col min="5129" max="5129" width="3" style="25" customWidth="1"/>
    <col min="5130" max="5130" width="8.85546875" style="25" customWidth="1"/>
    <col min="5131" max="5131" width="1.42578125" style="25" customWidth="1"/>
    <col min="5132" max="5132" width="7.28515625" style="25" customWidth="1"/>
    <col min="5133" max="5133" width="11.7109375" style="25" customWidth="1"/>
    <col min="5134" max="5134" width="6.85546875" style="25" customWidth="1"/>
    <col min="5135" max="5135" width="0.42578125" style="25" customWidth="1"/>
    <col min="5136" max="5371" width="9.140625" style="25" customWidth="1"/>
    <col min="5372" max="5372" width="2" style="25" customWidth="1"/>
    <col min="5373" max="5373" width="15.5703125" style="25" customWidth="1"/>
    <col min="5374" max="5377" width="8.85546875" style="25" customWidth="1"/>
    <col min="5378" max="5378" width="1.42578125" style="25" customWidth="1"/>
    <col min="5379" max="5379" width="7.28515625" style="25" customWidth="1"/>
    <col min="5380" max="5380" width="1.42578125" style="25" customWidth="1"/>
    <col min="5381" max="5381" width="7.28515625" style="25" customWidth="1"/>
    <col min="5382" max="5382" width="1.42578125" style="25" customWidth="1"/>
    <col min="5383" max="5383" width="7.28515625" style="25" customWidth="1"/>
    <col min="5384" max="5384" width="8.85546875" style="25" customWidth="1"/>
    <col min="5385" max="5385" width="3" style="25" customWidth="1"/>
    <col min="5386" max="5386" width="8.85546875" style="25" customWidth="1"/>
    <col min="5387" max="5387" width="1.42578125" style="25" customWidth="1"/>
    <col min="5388" max="5388" width="7.28515625" style="25" customWidth="1"/>
    <col min="5389" max="5389" width="11.7109375" style="25" customWidth="1"/>
    <col min="5390" max="5390" width="6.85546875" style="25" customWidth="1"/>
    <col min="5391" max="5391" width="0.42578125" style="25" customWidth="1"/>
    <col min="5392" max="5627" width="9.140625" style="25" customWidth="1"/>
    <col min="5628" max="5628" width="2" style="25" customWidth="1"/>
    <col min="5629" max="5629" width="15.5703125" style="25" customWidth="1"/>
    <col min="5630" max="5633" width="8.85546875" style="25" customWidth="1"/>
    <col min="5634" max="5634" width="1.42578125" style="25" customWidth="1"/>
    <col min="5635" max="5635" width="7.28515625" style="25" customWidth="1"/>
    <col min="5636" max="5636" width="1.42578125" style="25" customWidth="1"/>
    <col min="5637" max="5637" width="7.28515625" style="25" customWidth="1"/>
    <col min="5638" max="5638" width="1.42578125" style="25" customWidth="1"/>
    <col min="5639" max="5639" width="7.28515625" style="25" customWidth="1"/>
    <col min="5640" max="5640" width="8.85546875" style="25" customWidth="1"/>
    <col min="5641" max="5641" width="3" style="25" customWidth="1"/>
    <col min="5642" max="5642" width="8.85546875" style="25" customWidth="1"/>
    <col min="5643" max="5643" width="1.42578125" style="25" customWidth="1"/>
    <col min="5644" max="5644" width="7.28515625" style="25" customWidth="1"/>
    <col min="5645" max="5645" width="11.7109375" style="25" customWidth="1"/>
    <col min="5646" max="5646" width="6.85546875" style="25" customWidth="1"/>
    <col min="5647" max="5647" width="0.42578125" style="25" customWidth="1"/>
    <col min="5648" max="5883" width="9.140625" style="25" customWidth="1"/>
    <col min="5884" max="5884" width="2" style="25" customWidth="1"/>
    <col min="5885" max="5885" width="15.5703125" style="25" customWidth="1"/>
    <col min="5886" max="5889" width="8.85546875" style="25" customWidth="1"/>
    <col min="5890" max="5890" width="1.42578125" style="25" customWidth="1"/>
    <col min="5891" max="5891" width="7.28515625" style="25" customWidth="1"/>
    <col min="5892" max="5892" width="1.42578125" style="25" customWidth="1"/>
    <col min="5893" max="5893" width="7.28515625" style="25" customWidth="1"/>
    <col min="5894" max="5894" width="1.42578125" style="25" customWidth="1"/>
    <col min="5895" max="5895" width="7.28515625" style="25" customWidth="1"/>
    <col min="5896" max="5896" width="8.85546875" style="25" customWidth="1"/>
    <col min="5897" max="5897" width="3" style="25" customWidth="1"/>
    <col min="5898" max="5898" width="8.85546875" style="25" customWidth="1"/>
    <col min="5899" max="5899" width="1.42578125" style="25" customWidth="1"/>
    <col min="5900" max="5900" width="7.28515625" style="25" customWidth="1"/>
    <col min="5901" max="5901" width="11.7109375" style="25" customWidth="1"/>
    <col min="5902" max="5902" width="6.85546875" style="25" customWidth="1"/>
    <col min="5903" max="5903" width="0.42578125" style="25" customWidth="1"/>
    <col min="5904" max="6139" width="9.140625" style="25" customWidth="1"/>
    <col min="6140" max="6140" width="2" style="25" customWidth="1"/>
    <col min="6141" max="6141" width="15.5703125" style="25" customWidth="1"/>
    <col min="6142" max="6145" width="8.85546875" style="25" customWidth="1"/>
    <col min="6146" max="6146" width="1.42578125" style="25" customWidth="1"/>
    <col min="6147" max="6147" width="7.28515625" style="25" customWidth="1"/>
    <col min="6148" max="6148" width="1.42578125" style="25" customWidth="1"/>
    <col min="6149" max="6149" width="7.28515625" style="25" customWidth="1"/>
    <col min="6150" max="6150" width="1.42578125" style="25" customWidth="1"/>
    <col min="6151" max="6151" width="7.28515625" style="25" customWidth="1"/>
    <col min="6152" max="6152" width="8.85546875" style="25" customWidth="1"/>
    <col min="6153" max="6153" width="3" style="25" customWidth="1"/>
    <col min="6154" max="6154" width="8.85546875" style="25" customWidth="1"/>
    <col min="6155" max="6155" width="1.42578125" style="25" customWidth="1"/>
    <col min="6156" max="6156" width="7.28515625" style="25" customWidth="1"/>
    <col min="6157" max="6157" width="11.7109375" style="25" customWidth="1"/>
    <col min="6158" max="6158" width="6.85546875" style="25" customWidth="1"/>
    <col min="6159" max="6159" width="0.42578125" style="25" customWidth="1"/>
    <col min="6160" max="6395" width="9.140625" style="25" customWidth="1"/>
    <col min="6396" max="6396" width="2" style="25" customWidth="1"/>
    <col min="6397" max="6397" width="15.5703125" style="25" customWidth="1"/>
    <col min="6398" max="6401" width="8.85546875" style="25" customWidth="1"/>
    <col min="6402" max="6402" width="1.42578125" style="25" customWidth="1"/>
    <col min="6403" max="6403" width="7.28515625" style="25" customWidth="1"/>
    <col min="6404" max="6404" width="1.42578125" style="25" customWidth="1"/>
    <col min="6405" max="6405" width="7.28515625" style="25" customWidth="1"/>
    <col min="6406" max="6406" width="1.42578125" style="25" customWidth="1"/>
    <col min="6407" max="6407" width="7.28515625" style="25" customWidth="1"/>
    <col min="6408" max="6408" width="8.85546875" style="25" customWidth="1"/>
    <col min="6409" max="6409" width="3" style="25" customWidth="1"/>
    <col min="6410" max="6410" width="8.85546875" style="25" customWidth="1"/>
    <col min="6411" max="6411" width="1.42578125" style="25" customWidth="1"/>
    <col min="6412" max="6412" width="7.28515625" style="25" customWidth="1"/>
    <col min="6413" max="6413" width="11.7109375" style="25" customWidth="1"/>
    <col min="6414" max="6414" width="6.85546875" style="25" customWidth="1"/>
    <col min="6415" max="6415" width="0.42578125" style="25" customWidth="1"/>
    <col min="6416" max="6651" width="9.140625" style="25" customWidth="1"/>
    <col min="6652" max="6652" width="2" style="25" customWidth="1"/>
    <col min="6653" max="6653" width="15.5703125" style="25" customWidth="1"/>
    <col min="6654" max="6657" width="8.85546875" style="25" customWidth="1"/>
    <col min="6658" max="6658" width="1.42578125" style="25" customWidth="1"/>
    <col min="6659" max="6659" width="7.28515625" style="25" customWidth="1"/>
    <col min="6660" max="6660" width="1.42578125" style="25" customWidth="1"/>
    <col min="6661" max="6661" width="7.28515625" style="25" customWidth="1"/>
    <col min="6662" max="6662" width="1.42578125" style="25" customWidth="1"/>
    <col min="6663" max="6663" width="7.28515625" style="25" customWidth="1"/>
    <col min="6664" max="6664" width="8.85546875" style="25" customWidth="1"/>
    <col min="6665" max="6665" width="3" style="25" customWidth="1"/>
    <col min="6666" max="6666" width="8.85546875" style="25" customWidth="1"/>
    <col min="6667" max="6667" width="1.42578125" style="25" customWidth="1"/>
    <col min="6668" max="6668" width="7.28515625" style="25" customWidth="1"/>
    <col min="6669" max="6669" width="11.7109375" style="25" customWidth="1"/>
    <col min="6670" max="6670" width="6.85546875" style="25" customWidth="1"/>
    <col min="6671" max="6671" width="0.42578125" style="25" customWidth="1"/>
    <col min="6672" max="6907" width="9.140625" style="25" customWidth="1"/>
    <col min="6908" max="6908" width="2" style="25" customWidth="1"/>
    <col min="6909" max="6909" width="15.5703125" style="25" customWidth="1"/>
    <col min="6910" max="6913" width="8.85546875" style="25" customWidth="1"/>
    <col min="6914" max="6914" width="1.42578125" style="25" customWidth="1"/>
    <col min="6915" max="6915" width="7.28515625" style="25" customWidth="1"/>
    <col min="6916" max="6916" width="1.42578125" style="25" customWidth="1"/>
    <col min="6917" max="6917" width="7.28515625" style="25" customWidth="1"/>
    <col min="6918" max="6918" width="1.42578125" style="25" customWidth="1"/>
    <col min="6919" max="6919" width="7.28515625" style="25" customWidth="1"/>
    <col min="6920" max="6920" width="8.85546875" style="25" customWidth="1"/>
    <col min="6921" max="6921" width="3" style="25" customWidth="1"/>
    <col min="6922" max="6922" width="8.85546875" style="25" customWidth="1"/>
    <col min="6923" max="6923" width="1.42578125" style="25" customWidth="1"/>
    <col min="6924" max="6924" width="7.28515625" style="25" customWidth="1"/>
    <col min="6925" max="6925" width="11.7109375" style="25" customWidth="1"/>
    <col min="6926" max="6926" width="6.85546875" style="25" customWidth="1"/>
    <col min="6927" max="6927" width="0.42578125" style="25" customWidth="1"/>
    <col min="6928" max="7163" width="9.140625" style="25" customWidth="1"/>
    <col min="7164" max="7164" width="2" style="25" customWidth="1"/>
    <col min="7165" max="7165" width="15.5703125" style="25" customWidth="1"/>
    <col min="7166" max="7169" width="8.85546875" style="25" customWidth="1"/>
    <col min="7170" max="7170" width="1.42578125" style="25" customWidth="1"/>
    <col min="7171" max="7171" width="7.28515625" style="25" customWidth="1"/>
    <col min="7172" max="7172" width="1.42578125" style="25" customWidth="1"/>
    <col min="7173" max="7173" width="7.28515625" style="25" customWidth="1"/>
    <col min="7174" max="7174" width="1.42578125" style="25" customWidth="1"/>
    <col min="7175" max="7175" width="7.28515625" style="25" customWidth="1"/>
    <col min="7176" max="7176" width="8.85546875" style="25" customWidth="1"/>
    <col min="7177" max="7177" width="3" style="25" customWidth="1"/>
    <col min="7178" max="7178" width="8.85546875" style="25" customWidth="1"/>
    <col min="7179" max="7179" width="1.42578125" style="25" customWidth="1"/>
    <col min="7180" max="7180" width="7.28515625" style="25" customWidth="1"/>
    <col min="7181" max="7181" width="11.7109375" style="25" customWidth="1"/>
    <col min="7182" max="7182" width="6.85546875" style="25" customWidth="1"/>
    <col min="7183" max="7183" width="0.42578125" style="25" customWidth="1"/>
    <col min="7184" max="7419" width="9.140625" style="25" customWidth="1"/>
    <col min="7420" max="7420" width="2" style="25" customWidth="1"/>
    <col min="7421" max="7421" width="15.5703125" style="25" customWidth="1"/>
    <col min="7422" max="7425" width="8.85546875" style="25" customWidth="1"/>
    <col min="7426" max="7426" width="1.42578125" style="25" customWidth="1"/>
    <col min="7427" max="7427" width="7.28515625" style="25" customWidth="1"/>
    <col min="7428" max="7428" width="1.42578125" style="25" customWidth="1"/>
    <col min="7429" max="7429" width="7.28515625" style="25" customWidth="1"/>
    <col min="7430" max="7430" width="1.42578125" style="25" customWidth="1"/>
    <col min="7431" max="7431" width="7.28515625" style="25" customWidth="1"/>
    <col min="7432" max="7432" width="8.85546875" style="25" customWidth="1"/>
    <col min="7433" max="7433" width="3" style="25" customWidth="1"/>
    <col min="7434" max="7434" width="8.85546875" style="25" customWidth="1"/>
    <col min="7435" max="7435" width="1.42578125" style="25" customWidth="1"/>
    <col min="7436" max="7436" width="7.28515625" style="25" customWidth="1"/>
    <col min="7437" max="7437" width="11.7109375" style="25" customWidth="1"/>
    <col min="7438" max="7438" width="6.85546875" style="25" customWidth="1"/>
    <col min="7439" max="7439" width="0.42578125" style="25" customWidth="1"/>
    <col min="7440" max="7675" width="9.140625" style="25" customWidth="1"/>
    <col min="7676" max="7676" width="2" style="25" customWidth="1"/>
    <col min="7677" max="7677" width="15.5703125" style="25" customWidth="1"/>
    <col min="7678" max="7681" width="8.85546875" style="25" customWidth="1"/>
    <col min="7682" max="7682" width="1.42578125" style="25" customWidth="1"/>
    <col min="7683" max="7683" width="7.28515625" style="25" customWidth="1"/>
    <col min="7684" max="7684" width="1.42578125" style="25" customWidth="1"/>
    <col min="7685" max="7685" width="7.28515625" style="25" customWidth="1"/>
    <col min="7686" max="7686" width="1.42578125" style="25" customWidth="1"/>
    <col min="7687" max="7687" width="7.28515625" style="25" customWidth="1"/>
    <col min="7688" max="7688" width="8.85546875" style="25" customWidth="1"/>
    <col min="7689" max="7689" width="3" style="25" customWidth="1"/>
    <col min="7690" max="7690" width="8.85546875" style="25" customWidth="1"/>
    <col min="7691" max="7691" width="1.42578125" style="25" customWidth="1"/>
    <col min="7692" max="7692" width="7.28515625" style="25" customWidth="1"/>
    <col min="7693" max="7693" width="11.7109375" style="25" customWidth="1"/>
    <col min="7694" max="7694" width="6.85546875" style="25" customWidth="1"/>
    <col min="7695" max="7695" width="0.42578125" style="25" customWidth="1"/>
    <col min="7696" max="7931" width="9.140625" style="25" customWidth="1"/>
    <col min="7932" max="7932" width="2" style="25" customWidth="1"/>
    <col min="7933" max="7933" width="15.5703125" style="25" customWidth="1"/>
    <col min="7934" max="7937" width="8.85546875" style="25" customWidth="1"/>
    <col min="7938" max="7938" width="1.42578125" style="25" customWidth="1"/>
    <col min="7939" max="7939" width="7.28515625" style="25" customWidth="1"/>
    <col min="7940" max="7940" width="1.42578125" style="25" customWidth="1"/>
    <col min="7941" max="7941" width="7.28515625" style="25" customWidth="1"/>
    <col min="7942" max="7942" width="1.42578125" style="25" customWidth="1"/>
    <col min="7943" max="7943" width="7.28515625" style="25" customWidth="1"/>
    <col min="7944" max="7944" width="8.85546875" style="25" customWidth="1"/>
    <col min="7945" max="7945" width="3" style="25" customWidth="1"/>
    <col min="7946" max="7946" width="8.85546875" style="25" customWidth="1"/>
    <col min="7947" max="7947" width="1.42578125" style="25" customWidth="1"/>
    <col min="7948" max="7948" width="7.28515625" style="25" customWidth="1"/>
    <col min="7949" max="7949" width="11.7109375" style="25" customWidth="1"/>
    <col min="7950" max="7950" width="6.85546875" style="25" customWidth="1"/>
    <col min="7951" max="7951" width="0.42578125" style="25" customWidth="1"/>
    <col min="7952" max="8187" width="9.140625" style="25" customWidth="1"/>
    <col min="8188" max="8188" width="2" style="25" customWidth="1"/>
    <col min="8189" max="8189" width="15.5703125" style="25" customWidth="1"/>
    <col min="8190" max="8193" width="8.85546875" style="25" customWidth="1"/>
    <col min="8194" max="8194" width="1.42578125" style="25" customWidth="1"/>
    <col min="8195" max="8195" width="7.28515625" style="25" customWidth="1"/>
    <col min="8196" max="8196" width="1.42578125" style="25" customWidth="1"/>
    <col min="8197" max="8197" width="7.28515625" style="25" customWidth="1"/>
    <col min="8198" max="8198" width="1.42578125" style="25" customWidth="1"/>
    <col min="8199" max="8199" width="7.28515625" style="25" customWidth="1"/>
    <col min="8200" max="8200" width="8.85546875" style="25" customWidth="1"/>
    <col min="8201" max="8201" width="3" style="25" customWidth="1"/>
    <col min="8202" max="8202" width="8.85546875" style="25" customWidth="1"/>
    <col min="8203" max="8203" width="1.42578125" style="25" customWidth="1"/>
    <col min="8204" max="8204" width="7.28515625" style="25" customWidth="1"/>
    <col min="8205" max="8205" width="11.7109375" style="25" customWidth="1"/>
    <col min="8206" max="8206" width="6.85546875" style="25" customWidth="1"/>
    <col min="8207" max="8207" width="0.42578125" style="25" customWidth="1"/>
    <col min="8208" max="8443" width="9.140625" style="25" customWidth="1"/>
    <col min="8444" max="8444" width="2" style="25" customWidth="1"/>
    <col min="8445" max="8445" width="15.5703125" style="25" customWidth="1"/>
    <col min="8446" max="8449" width="8.85546875" style="25" customWidth="1"/>
    <col min="8450" max="8450" width="1.42578125" style="25" customWidth="1"/>
    <col min="8451" max="8451" width="7.28515625" style="25" customWidth="1"/>
    <col min="8452" max="8452" width="1.42578125" style="25" customWidth="1"/>
    <col min="8453" max="8453" width="7.28515625" style="25" customWidth="1"/>
    <col min="8454" max="8454" width="1.42578125" style="25" customWidth="1"/>
    <col min="8455" max="8455" width="7.28515625" style="25" customWidth="1"/>
    <col min="8456" max="8456" width="8.85546875" style="25" customWidth="1"/>
    <col min="8457" max="8457" width="3" style="25" customWidth="1"/>
    <col min="8458" max="8458" width="8.85546875" style="25" customWidth="1"/>
    <col min="8459" max="8459" width="1.42578125" style="25" customWidth="1"/>
    <col min="8460" max="8460" width="7.28515625" style="25" customWidth="1"/>
    <col min="8461" max="8461" width="11.7109375" style="25" customWidth="1"/>
    <col min="8462" max="8462" width="6.85546875" style="25" customWidth="1"/>
    <col min="8463" max="8463" width="0.42578125" style="25" customWidth="1"/>
    <col min="8464" max="8699" width="9.140625" style="25" customWidth="1"/>
    <col min="8700" max="8700" width="2" style="25" customWidth="1"/>
    <col min="8701" max="8701" width="15.5703125" style="25" customWidth="1"/>
    <col min="8702" max="8705" width="8.85546875" style="25" customWidth="1"/>
    <col min="8706" max="8706" width="1.42578125" style="25" customWidth="1"/>
    <col min="8707" max="8707" width="7.28515625" style="25" customWidth="1"/>
    <col min="8708" max="8708" width="1.42578125" style="25" customWidth="1"/>
    <col min="8709" max="8709" width="7.28515625" style="25" customWidth="1"/>
    <col min="8710" max="8710" width="1.42578125" style="25" customWidth="1"/>
    <col min="8711" max="8711" width="7.28515625" style="25" customWidth="1"/>
    <col min="8712" max="8712" width="8.85546875" style="25" customWidth="1"/>
    <col min="8713" max="8713" width="3" style="25" customWidth="1"/>
    <col min="8714" max="8714" width="8.85546875" style="25" customWidth="1"/>
    <col min="8715" max="8715" width="1.42578125" style="25" customWidth="1"/>
    <col min="8716" max="8716" width="7.28515625" style="25" customWidth="1"/>
    <col min="8717" max="8717" width="11.7109375" style="25" customWidth="1"/>
    <col min="8718" max="8718" width="6.85546875" style="25" customWidth="1"/>
    <col min="8719" max="8719" width="0.42578125" style="25" customWidth="1"/>
    <col min="8720" max="8955" width="9.140625" style="25" customWidth="1"/>
    <col min="8956" max="8956" width="2" style="25" customWidth="1"/>
    <col min="8957" max="8957" width="15.5703125" style="25" customWidth="1"/>
    <col min="8958" max="8961" width="8.85546875" style="25" customWidth="1"/>
    <col min="8962" max="8962" width="1.42578125" style="25" customWidth="1"/>
    <col min="8963" max="8963" width="7.28515625" style="25" customWidth="1"/>
    <col min="8964" max="8964" width="1.42578125" style="25" customWidth="1"/>
    <col min="8965" max="8965" width="7.28515625" style="25" customWidth="1"/>
    <col min="8966" max="8966" width="1.42578125" style="25" customWidth="1"/>
    <col min="8967" max="8967" width="7.28515625" style="25" customWidth="1"/>
    <col min="8968" max="8968" width="8.85546875" style="25" customWidth="1"/>
    <col min="8969" max="8969" width="3" style="25" customWidth="1"/>
    <col min="8970" max="8970" width="8.85546875" style="25" customWidth="1"/>
    <col min="8971" max="8971" width="1.42578125" style="25" customWidth="1"/>
    <col min="8972" max="8972" width="7.28515625" style="25" customWidth="1"/>
    <col min="8973" max="8973" width="11.7109375" style="25" customWidth="1"/>
    <col min="8974" max="8974" width="6.85546875" style="25" customWidth="1"/>
    <col min="8975" max="8975" width="0.42578125" style="25" customWidth="1"/>
    <col min="8976" max="9211" width="9.140625" style="25" customWidth="1"/>
    <col min="9212" max="9212" width="2" style="25" customWidth="1"/>
    <col min="9213" max="9213" width="15.5703125" style="25" customWidth="1"/>
    <col min="9214" max="9217" width="8.85546875" style="25" customWidth="1"/>
    <col min="9218" max="9218" width="1.42578125" style="25" customWidth="1"/>
    <col min="9219" max="9219" width="7.28515625" style="25" customWidth="1"/>
    <col min="9220" max="9220" width="1.42578125" style="25" customWidth="1"/>
    <col min="9221" max="9221" width="7.28515625" style="25" customWidth="1"/>
    <col min="9222" max="9222" width="1.42578125" style="25" customWidth="1"/>
    <col min="9223" max="9223" width="7.28515625" style="25" customWidth="1"/>
    <col min="9224" max="9224" width="8.85546875" style="25" customWidth="1"/>
    <col min="9225" max="9225" width="3" style="25" customWidth="1"/>
    <col min="9226" max="9226" width="8.85546875" style="25" customWidth="1"/>
    <col min="9227" max="9227" width="1.42578125" style="25" customWidth="1"/>
    <col min="9228" max="9228" width="7.28515625" style="25" customWidth="1"/>
    <col min="9229" max="9229" width="11.7109375" style="25" customWidth="1"/>
    <col min="9230" max="9230" width="6.85546875" style="25" customWidth="1"/>
    <col min="9231" max="9231" width="0.42578125" style="25" customWidth="1"/>
    <col min="9232" max="9467" width="9.140625" style="25" customWidth="1"/>
    <col min="9468" max="9468" width="2" style="25" customWidth="1"/>
    <col min="9469" max="9469" width="15.5703125" style="25" customWidth="1"/>
    <col min="9470" max="9473" width="8.85546875" style="25" customWidth="1"/>
    <col min="9474" max="9474" width="1.42578125" style="25" customWidth="1"/>
    <col min="9475" max="9475" width="7.28515625" style="25" customWidth="1"/>
    <col min="9476" max="9476" width="1.42578125" style="25" customWidth="1"/>
    <col min="9477" max="9477" width="7.28515625" style="25" customWidth="1"/>
    <col min="9478" max="9478" width="1.42578125" style="25" customWidth="1"/>
    <col min="9479" max="9479" width="7.28515625" style="25" customWidth="1"/>
    <col min="9480" max="9480" width="8.85546875" style="25" customWidth="1"/>
    <col min="9481" max="9481" width="3" style="25" customWidth="1"/>
    <col min="9482" max="9482" width="8.85546875" style="25" customWidth="1"/>
    <col min="9483" max="9483" width="1.42578125" style="25" customWidth="1"/>
    <col min="9484" max="9484" width="7.28515625" style="25" customWidth="1"/>
    <col min="9485" max="9485" width="11.7109375" style="25" customWidth="1"/>
    <col min="9486" max="9486" width="6.85546875" style="25" customWidth="1"/>
    <col min="9487" max="9487" width="0.42578125" style="25" customWidth="1"/>
    <col min="9488" max="9723" width="9.140625" style="25" customWidth="1"/>
    <col min="9724" max="9724" width="2" style="25" customWidth="1"/>
    <col min="9725" max="9725" width="15.5703125" style="25" customWidth="1"/>
    <col min="9726" max="9729" width="8.85546875" style="25" customWidth="1"/>
    <col min="9730" max="9730" width="1.42578125" style="25" customWidth="1"/>
    <col min="9731" max="9731" width="7.28515625" style="25" customWidth="1"/>
    <col min="9732" max="9732" width="1.42578125" style="25" customWidth="1"/>
    <col min="9733" max="9733" width="7.28515625" style="25" customWidth="1"/>
    <col min="9734" max="9734" width="1.42578125" style="25" customWidth="1"/>
    <col min="9735" max="9735" width="7.28515625" style="25" customWidth="1"/>
    <col min="9736" max="9736" width="8.85546875" style="25" customWidth="1"/>
    <col min="9737" max="9737" width="3" style="25" customWidth="1"/>
    <col min="9738" max="9738" width="8.85546875" style="25" customWidth="1"/>
    <col min="9739" max="9739" width="1.42578125" style="25" customWidth="1"/>
    <col min="9740" max="9740" width="7.28515625" style="25" customWidth="1"/>
    <col min="9741" max="9741" width="11.7109375" style="25" customWidth="1"/>
    <col min="9742" max="9742" width="6.85546875" style="25" customWidth="1"/>
    <col min="9743" max="9743" width="0.42578125" style="25" customWidth="1"/>
    <col min="9744" max="9979" width="9.140625" style="25" customWidth="1"/>
    <col min="9980" max="9980" width="2" style="25" customWidth="1"/>
    <col min="9981" max="9981" width="15.5703125" style="25" customWidth="1"/>
    <col min="9982" max="9985" width="8.85546875" style="25" customWidth="1"/>
    <col min="9986" max="9986" width="1.42578125" style="25" customWidth="1"/>
    <col min="9987" max="9987" width="7.28515625" style="25" customWidth="1"/>
    <col min="9988" max="9988" width="1.42578125" style="25" customWidth="1"/>
    <col min="9989" max="9989" width="7.28515625" style="25" customWidth="1"/>
    <col min="9990" max="9990" width="1.42578125" style="25" customWidth="1"/>
    <col min="9991" max="9991" width="7.28515625" style="25" customWidth="1"/>
    <col min="9992" max="9992" width="8.85546875" style="25" customWidth="1"/>
    <col min="9993" max="9993" width="3" style="25" customWidth="1"/>
    <col min="9994" max="9994" width="8.85546875" style="25" customWidth="1"/>
    <col min="9995" max="9995" width="1.42578125" style="25" customWidth="1"/>
    <col min="9996" max="9996" width="7.28515625" style="25" customWidth="1"/>
    <col min="9997" max="9997" width="11.7109375" style="25" customWidth="1"/>
    <col min="9998" max="9998" width="6.85546875" style="25" customWidth="1"/>
    <col min="9999" max="9999" width="0.42578125" style="25" customWidth="1"/>
    <col min="10000" max="10235" width="9.140625" style="25" customWidth="1"/>
    <col min="10236" max="10236" width="2" style="25" customWidth="1"/>
    <col min="10237" max="10237" width="15.5703125" style="25" customWidth="1"/>
    <col min="10238" max="10241" width="8.85546875" style="25" customWidth="1"/>
    <col min="10242" max="10242" width="1.42578125" style="25" customWidth="1"/>
    <col min="10243" max="10243" width="7.28515625" style="25" customWidth="1"/>
    <col min="10244" max="10244" width="1.42578125" style="25" customWidth="1"/>
    <col min="10245" max="10245" width="7.28515625" style="25" customWidth="1"/>
    <col min="10246" max="10246" width="1.42578125" style="25" customWidth="1"/>
    <col min="10247" max="10247" width="7.28515625" style="25" customWidth="1"/>
    <col min="10248" max="10248" width="8.85546875" style="25" customWidth="1"/>
    <col min="10249" max="10249" width="3" style="25" customWidth="1"/>
    <col min="10250" max="10250" width="8.85546875" style="25" customWidth="1"/>
    <col min="10251" max="10251" width="1.42578125" style="25" customWidth="1"/>
    <col min="10252" max="10252" width="7.28515625" style="25" customWidth="1"/>
    <col min="10253" max="10253" width="11.7109375" style="25" customWidth="1"/>
    <col min="10254" max="10254" width="6.85546875" style="25" customWidth="1"/>
    <col min="10255" max="10255" width="0.42578125" style="25" customWidth="1"/>
    <col min="10256" max="10491" width="9.140625" style="25" customWidth="1"/>
    <col min="10492" max="10492" width="2" style="25" customWidth="1"/>
    <col min="10493" max="10493" width="15.5703125" style="25" customWidth="1"/>
    <col min="10494" max="10497" width="8.85546875" style="25" customWidth="1"/>
    <col min="10498" max="10498" width="1.42578125" style="25" customWidth="1"/>
    <col min="10499" max="10499" width="7.28515625" style="25" customWidth="1"/>
    <col min="10500" max="10500" width="1.42578125" style="25" customWidth="1"/>
    <col min="10501" max="10501" width="7.28515625" style="25" customWidth="1"/>
    <col min="10502" max="10502" width="1.42578125" style="25" customWidth="1"/>
    <col min="10503" max="10503" width="7.28515625" style="25" customWidth="1"/>
    <col min="10504" max="10504" width="8.85546875" style="25" customWidth="1"/>
    <col min="10505" max="10505" width="3" style="25" customWidth="1"/>
    <col min="10506" max="10506" width="8.85546875" style="25" customWidth="1"/>
    <col min="10507" max="10507" width="1.42578125" style="25" customWidth="1"/>
    <col min="10508" max="10508" width="7.28515625" style="25" customWidth="1"/>
    <col min="10509" max="10509" width="11.7109375" style="25" customWidth="1"/>
    <col min="10510" max="10510" width="6.85546875" style="25" customWidth="1"/>
    <col min="10511" max="10511" width="0.42578125" style="25" customWidth="1"/>
    <col min="10512" max="10747" width="9.140625" style="25" customWidth="1"/>
    <col min="10748" max="10748" width="2" style="25" customWidth="1"/>
    <col min="10749" max="10749" width="15.5703125" style="25" customWidth="1"/>
    <col min="10750" max="10753" width="8.85546875" style="25" customWidth="1"/>
    <col min="10754" max="10754" width="1.42578125" style="25" customWidth="1"/>
    <col min="10755" max="10755" width="7.28515625" style="25" customWidth="1"/>
    <col min="10756" max="10756" width="1.42578125" style="25" customWidth="1"/>
    <col min="10757" max="10757" width="7.28515625" style="25" customWidth="1"/>
    <col min="10758" max="10758" width="1.42578125" style="25" customWidth="1"/>
    <col min="10759" max="10759" width="7.28515625" style="25" customWidth="1"/>
    <col min="10760" max="10760" width="8.85546875" style="25" customWidth="1"/>
    <col min="10761" max="10761" width="3" style="25" customWidth="1"/>
    <col min="10762" max="10762" width="8.85546875" style="25" customWidth="1"/>
    <col min="10763" max="10763" width="1.42578125" style="25" customWidth="1"/>
    <col min="10764" max="10764" width="7.28515625" style="25" customWidth="1"/>
    <col min="10765" max="10765" width="11.7109375" style="25" customWidth="1"/>
    <col min="10766" max="10766" width="6.85546875" style="25" customWidth="1"/>
    <col min="10767" max="10767" width="0.42578125" style="25" customWidth="1"/>
    <col min="10768" max="11003" width="9.140625" style="25" customWidth="1"/>
    <col min="11004" max="11004" width="2" style="25" customWidth="1"/>
    <col min="11005" max="11005" width="15.5703125" style="25" customWidth="1"/>
    <col min="11006" max="11009" width="8.85546875" style="25" customWidth="1"/>
    <col min="11010" max="11010" width="1.42578125" style="25" customWidth="1"/>
    <col min="11011" max="11011" width="7.28515625" style="25" customWidth="1"/>
    <col min="11012" max="11012" width="1.42578125" style="25" customWidth="1"/>
    <col min="11013" max="11013" width="7.28515625" style="25" customWidth="1"/>
    <col min="11014" max="11014" width="1.42578125" style="25" customWidth="1"/>
    <col min="11015" max="11015" width="7.28515625" style="25" customWidth="1"/>
    <col min="11016" max="11016" width="8.85546875" style="25" customWidth="1"/>
    <col min="11017" max="11017" width="3" style="25" customWidth="1"/>
    <col min="11018" max="11018" width="8.85546875" style="25" customWidth="1"/>
    <col min="11019" max="11019" width="1.42578125" style="25" customWidth="1"/>
    <col min="11020" max="11020" width="7.28515625" style="25" customWidth="1"/>
    <col min="11021" max="11021" width="11.7109375" style="25" customWidth="1"/>
    <col min="11022" max="11022" width="6.85546875" style="25" customWidth="1"/>
    <col min="11023" max="11023" width="0.42578125" style="25" customWidth="1"/>
    <col min="11024" max="11259" width="9.140625" style="25" customWidth="1"/>
    <col min="11260" max="11260" width="2" style="25" customWidth="1"/>
    <col min="11261" max="11261" width="15.5703125" style="25" customWidth="1"/>
    <col min="11262" max="11265" width="8.85546875" style="25" customWidth="1"/>
    <col min="11266" max="11266" width="1.42578125" style="25" customWidth="1"/>
    <col min="11267" max="11267" width="7.28515625" style="25" customWidth="1"/>
    <col min="11268" max="11268" width="1.42578125" style="25" customWidth="1"/>
    <col min="11269" max="11269" width="7.28515625" style="25" customWidth="1"/>
    <col min="11270" max="11270" width="1.42578125" style="25" customWidth="1"/>
    <col min="11271" max="11271" width="7.28515625" style="25" customWidth="1"/>
    <col min="11272" max="11272" width="8.85546875" style="25" customWidth="1"/>
    <col min="11273" max="11273" width="3" style="25" customWidth="1"/>
    <col min="11274" max="11274" width="8.85546875" style="25" customWidth="1"/>
    <col min="11275" max="11275" width="1.42578125" style="25" customWidth="1"/>
    <col min="11276" max="11276" width="7.28515625" style="25" customWidth="1"/>
    <col min="11277" max="11277" width="11.7109375" style="25" customWidth="1"/>
    <col min="11278" max="11278" width="6.85546875" style="25" customWidth="1"/>
    <col min="11279" max="11279" width="0.42578125" style="25" customWidth="1"/>
    <col min="11280" max="11515" width="9.140625" style="25" customWidth="1"/>
    <col min="11516" max="11516" width="2" style="25" customWidth="1"/>
    <col min="11517" max="11517" width="15.5703125" style="25" customWidth="1"/>
    <col min="11518" max="11521" width="8.85546875" style="25" customWidth="1"/>
    <col min="11522" max="11522" width="1.42578125" style="25" customWidth="1"/>
    <col min="11523" max="11523" width="7.28515625" style="25" customWidth="1"/>
    <col min="11524" max="11524" width="1.42578125" style="25" customWidth="1"/>
    <col min="11525" max="11525" width="7.28515625" style="25" customWidth="1"/>
    <col min="11526" max="11526" width="1.42578125" style="25" customWidth="1"/>
    <col min="11527" max="11527" width="7.28515625" style="25" customWidth="1"/>
    <col min="11528" max="11528" width="8.85546875" style="25" customWidth="1"/>
    <col min="11529" max="11529" width="3" style="25" customWidth="1"/>
    <col min="11530" max="11530" width="8.85546875" style="25" customWidth="1"/>
    <col min="11531" max="11531" width="1.42578125" style="25" customWidth="1"/>
    <col min="11532" max="11532" width="7.28515625" style="25" customWidth="1"/>
    <col min="11533" max="11533" width="11.7109375" style="25" customWidth="1"/>
    <col min="11534" max="11534" width="6.85546875" style="25" customWidth="1"/>
    <col min="11535" max="11535" width="0.42578125" style="25" customWidth="1"/>
    <col min="11536" max="11771" width="9.140625" style="25" customWidth="1"/>
    <col min="11772" max="11772" width="2" style="25" customWidth="1"/>
    <col min="11773" max="11773" width="15.5703125" style="25" customWidth="1"/>
    <col min="11774" max="11777" width="8.85546875" style="25" customWidth="1"/>
    <col min="11778" max="11778" width="1.42578125" style="25" customWidth="1"/>
    <col min="11779" max="11779" width="7.28515625" style="25" customWidth="1"/>
    <col min="11780" max="11780" width="1.42578125" style="25" customWidth="1"/>
    <col min="11781" max="11781" width="7.28515625" style="25" customWidth="1"/>
    <col min="11782" max="11782" width="1.42578125" style="25" customWidth="1"/>
    <col min="11783" max="11783" width="7.28515625" style="25" customWidth="1"/>
    <col min="11784" max="11784" width="8.85546875" style="25" customWidth="1"/>
    <col min="11785" max="11785" width="3" style="25" customWidth="1"/>
    <col min="11786" max="11786" width="8.85546875" style="25" customWidth="1"/>
    <col min="11787" max="11787" width="1.42578125" style="25" customWidth="1"/>
    <col min="11788" max="11788" width="7.28515625" style="25" customWidth="1"/>
    <col min="11789" max="11789" width="11.7109375" style="25" customWidth="1"/>
    <col min="11790" max="11790" width="6.85546875" style="25" customWidth="1"/>
    <col min="11791" max="11791" width="0.42578125" style="25" customWidth="1"/>
    <col min="11792" max="12027" width="9.140625" style="25" customWidth="1"/>
    <col min="12028" max="12028" width="2" style="25" customWidth="1"/>
    <col min="12029" max="12029" width="15.5703125" style="25" customWidth="1"/>
    <col min="12030" max="12033" width="8.85546875" style="25" customWidth="1"/>
    <col min="12034" max="12034" width="1.42578125" style="25" customWidth="1"/>
    <col min="12035" max="12035" width="7.28515625" style="25" customWidth="1"/>
    <col min="12036" max="12036" width="1.42578125" style="25" customWidth="1"/>
    <col min="12037" max="12037" width="7.28515625" style="25" customWidth="1"/>
    <col min="12038" max="12038" width="1.42578125" style="25" customWidth="1"/>
    <col min="12039" max="12039" width="7.28515625" style="25" customWidth="1"/>
    <col min="12040" max="12040" width="8.85546875" style="25" customWidth="1"/>
    <col min="12041" max="12041" width="3" style="25" customWidth="1"/>
    <col min="12042" max="12042" width="8.85546875" style="25" customWidth="1"/>
    <col min="12043" max="12043" width="1.42578125" style="25" customWidth="1"/>
    <col min="12044" max="12044" width="7.28515625" style="25" customWidth="1"/>
    <col min="12045" max="12045" width="11.7109375" style="25" customWidth="1"/>
    <col min="12046" max="12046" width="6.85546875" style="25" customWidth="1"/>
    <col min="12047" max="12047" width="0.42578125" style="25" customWidth="1"/>
    <col min="12048" max="12283" width="9.140625" style="25" customWidth="1"/>
    <col min="12284" max="12284" width="2" style="25" customWidth="1"/>
    <col min="12285" max="12285" width="15.5703125" style="25" customWidth="1"/>
    <col min="12286" max="12289" width="8.85546875" style="25" customWidth="1"/>
    <col min="12290" max="12290" width="1.42578125" style="25" customWidth="1"/>
    <col min="12291" max="12291" width="7.28515625" style="25" customWidth="1"/>
    <col min="12292" max="12292" width="1.42578125" style="25" customWidth="1"/>
    <col min="12293" max="12293" width="7.28515625" style="25" customWidth="1"/>
    <col min="12294" max="12294" width="1.42578125" style="25" customWidth="1"/>
    <col min="12295" max="12295" width="7.28515625" style="25" customWidth="1"/>
    <col min="12296" max="12296" width="8.85546875" style="25" customWidth="1"/>
    <col min="12297" max="12297" width="3" style="25" customWidth="1"/>
    <col min="12298" max="12298" width="8.85546875" style="25" customWidth="1"/>
    <col min="12299" max="12299" width="1.42578125" style="25" customWidth="1"/>
    <col min="12300" max="12300" width="7.28515625" style="25" customWidth="1"/>
    <col min="12301" max="12301" width="11.7109375" style="25" customWidth="1"/>
    <col min="12302" max="12302" width="6.85546875" style="25" customWidth="1"/>
    <col min="12303" max="12303" width="0.42578125" style="25" customWidth="1"/>
    <col min="12304" max="12539" width="9.140625" style="25" customWidth="1"/>
    <col min="12540" max="12540" width="2" style="25" customWidth="1"/>
    <col min="12541" max="12541" width="15.5703125" style="25" customWidth="1"/>
    <col min="12542" max="12545" width="8.85546875" style="25" customWidth="1"/>
    <col min="12546" max="12546" width="1.42578125" style="25" customWidth="1"/>
    <col min="12547" max="12547" width="7.28515625" style="25" customWidth="1"/>
    <col min="12548" max="12548" width="1.42578125" style="25" customWidth="1"/>
    <col min="12549" max="12549" width="7.28515625" style="25" customWidth="1"/>
    <col min="12550" max="12550" width="1.42578125" style="25" customWidth="1"/>
    <col min="12551" max="12551" width="7.28515625" style="25" customWidth="1"/>
    <col min="12552" max="12552" width="8.85546875" style="25" customWidth="1"/>
    <col min="12553" max="12553" width="3" style="25" customWidth="1"/>
    <col min="12554" max="12554" width="8.85546875" style="25" customWidth="1"/>
    <col min="12555" max="12555" width="1.42578125" style="25" customWidth="1"/>
    <col min="12556" max="12556" width="7.28515625" style="25" customWidth="1"/>
    <col min="12557" max="12557" width="11.7109375" style="25" customWidth="1"/>
    <col min="12558" max="12558" width="6.85546875" style="25" customWidth="1"/>
    <col min="12559" max="12559" width="0.42578125" style="25" customWidth="1"/>
    <col min="12560" max="12795" width="9.140625" style="25" customWidth="1"/>
    <col min="12796" max="12796" width="2" style="25" customWidth="1"/>
    <col min="12797" max="12797" width="15.5703125" style="25" customWidth="1"/>
    <col min="12798" max="12801" width="8.85546875" style="25" customWidth="1"/>
    <col min="12802" max="12802" width="1.42578125" style="25" customWidth="1"/>
    <col min="12803" max="12803" width="7.28515625" style="25" customWidth="1"/>
    <col min="12804" max="12804" width="1.42578125" style="25" customWidth="1"/>
    <col min="12805" max="12805" width="7.28515625" style="25" customWidth="1"/>
    <col min="12806" max="12806" width="1.42578125" style="25" customWidth="1"/>
    <col min="12807" max="12807" width="7.28515625" style="25" customWidth="1"/>
    <col min="12808" max="12808" width="8.85546875" style="25" customWidth="1"/>
    <col min="12809" max="12809" width="3" style="25" customWidth="1"/>
    <col min="12810" max="12810" width="8.85546875" style="25" customWidth="1"/>
    <col min="12811" max="12811" width="1.42578125" style="25" customWidth="1"/>
    <col min="12812" max="12812" width="7.28515625" style="25" customWidth="1"/>
    <col min="12813" max="12813" width="11.7109375" style="25" customWidth="1"/>
    <col min="12814" max="12814" width="6.85546875" style="25" customWidth="1"/>
    <col min="12815" max="12815" width="0.42578125" style="25" customWidth="1"/>
    <col min="12816" max="13051" width="9.140625" style="25" customWidth="1"/>
    <col min="13052" max="13052" width="2" style="25" customWidth="1"/>
    <col min="13053" max="13053" width="15.5703125" style="25" customWidth="1"/>
    <col min="13054" max="13057" width="8.85546875" style="25" customWidth="1"/>
    <col min="13058" max="13058" width="1.42578125" style="25" customWidth="1"/>
    <col min="13059" max="13059" width="7.28515625" style="25" customWidth="1"/>
    <col min="13060" max="13060" width="1.42578125" style="25" customWidth="1"/>
    <col min="13061" max="13061" width="7.28515625" style="25" customWidth="1"/>
    <col min="13062" max="13062" width="1.42578125" style="25" customWidth="1"/>
    <col min="13063" max="13063" width="7.28515625" style="25" customWidth="1"/>
    <col min="13064" max="13064" width="8.85546875" style="25" customWidth="1"/>
    <col min="13065" max="13065" width="3" style="25" customWidth="1"/>
    <col min="13066" max="13066" width="8.85546875" style="25" customWidth="1"/>
    <col min="13067" max="13067" width="1.42578125" style="25" customWidth="1"/>
    <col min="13068" max="13068" width="7.28515625" style="25" customWidth="1"/>
    <col min="13069" max="13069" width="11.7109375" style="25" customWidth="1"/>
    <col min="13070" max="13070" width="6.85546875" style="25" customWidth="1"/>
    <col min="13071" max="13071" width="0.42578125" style="25" customWidth="1"/>
    <col min="13072" max="13307" width="9.140625" style="25" customWidth="1"/>
    <col min="13308" max="13308" width="2" style="25" customWidth="1"/>
    <col min="13309" max="13309" width="15.5703125" style="25" customWidth="1"/>
    <col min="13310" max="13313" width="8.85546875" style="25" customWidth="1"/>
    <col min="13314" max="13314" width="1.42578125" style="25" customWidth="1"/>
    <col min="13315" max="13315" width="7.28515625" style="25" customWidth="1"/>
    <col min="13316" max="13316" width="1.42578125" style="25" customWidth="1"/>
    <col min="13317" max="13317" width="7.28515625" style="25" customWidth="1"/>
    <col min="13318" max="13318" width="1.42578125" style="25" customWidth="1"/>
    <col min="13319" max="13319" width="7.28515625" style="25" customWidth="1"/>
    <col min="13320" max="13320" width="8.85546875" style="25" customWidth="1"/>
    <col min="13321" max="13321" width="3" style="25" customWidth="1"/>
    <col min="13322" max="13322" width="8.85546875" style="25" customWidth="1"/>
    <col min="13323" max="13323" width="1.42578125" style="25" customWidth="1"/>
    <col min="13324" max="13324" width="7.28515625" style="25" customWidth="1"/>
    <col min="13325" max="13325" width="11.7109375" style="25" customWidth="1"/>
    <col min="13326" max="13326" width="6.85546875" style="25" customWidth="1"/>
    <col min="13327" max="13327" width="0.42578125" style="25" customWidth="1"/>
    <col min="13328" max="13563" width="9.140625" style="25" customWidth="1"/>
    <col min="13564" max="13564" width="2" style="25" customWidth="1"/>
    <col min="13565" max="13565" width="15.5703125" style="25" customWidth="1"/>
    <col min="13566" max="13569" width="8.85546875" style="25" customWidth="1"/>
    <col min="13570" max="13570" width="1.42578125" style="25" customWidth="1"/>
    <col min="13571" max="13571" width="7.28515625" style="25" customWidth="1"/>
    <col min="13572" max="13572" width="1.42578125" style="25" customWidth="1"/>
    <col min="13573" max="13573" width="7.28515625" style="25" customWidth="1"/>
    <col min="13574" max="13574" width="1.42578125" style="25" customWidth="1"/>
    <col min="13575" max="13575" width="7.28515625" style="25" customWidth="1"/>
    <col min="13576" max="13576" width="8.85546875" style="25" customWidth="1"/>
    <col min="13577" max="13577" width="3" style="25" customWidth="1"/>
    <col min="13578" max="13578" width="8.85546875" style="25" customWidth="1"/>
    <col min="13579" max="13579" width="1.42578125" style="25" customWidth="1"/>
    <col min="13580" max="13580" width="7.28515625" style="25" customWidth="1"/>
    <col min="13581" max="13581" width="11.7109375" style="25" customWidth="1"/>
    <col min="13582" max="13582" width="6.85546875" style="25" customWidth="1"/>
    <col min="13583" max="13583" width="0.42578125" style="25" customWidth="1"/>
    <col min="13584" max="13819" width="9.140625" style="25" customWidth="1"/>
    <col min="13820" max="13820" width="2" style="25" customWidth="1"/>
    <col min="13821" max="13821" width="15.5703125" style="25" customWidth="1"/>
    <col min="13822" max="13825" width="8.85546875" style="25" customWidth="1"/>
    <col min="13826" max="13826" width="1.42578125" style="25" customWidth="1"/>
    <col min="13827" max="13827" width="7.28515625" style="25" customWidth="1"/>
    <col min="13828" max="13828" width="1.42578125" style="25" customWidth="1"/>
    <col min="13829" max="13829" width="7.28515625" style="25" customWidth="1"/>
    <col min="13830" max="13830" width="1.42578125" style="25" customWidth="1"/>
    <col min="13831" max="13831" width="7.28515625" style="25" customWidth="1"/>
    <col min="13832" max="13832" width="8.85546875" style="25" customWidth="1"/>
    <col min="13833" max="13833" width="3" style="25" customWidth="1"/>
    <col min="13834" max="13834" width="8.85546875" style="25" customWidth="1"/>
    <col min="13835" max="13835" width="1.42578125" style="25" customWidth="1"/>
    <col min="13836" max="13836" width="7.28515625" style="25" customWidth="1"/>
    <col min="13837" max="13837" width="11.7109375" style="25" customWidth="1"/>
    <col min="13838" max="13838" width="6.85546875" style="25" customWidth="1"/>
    <col min="13839" max="13839" width="0.42578125" style="25" customWidth="1"/>
    <col min="13840" max="14075" width="9.140625" style="25" customWidth="1"/>
    <col min="14076" max="14076" width="2" style="25" customWidth="1"/>
    <col min="14077" max="14077" width="15.5703125" style="25" customWidth="1"/>
    <col min="14078" max="14081" width="8.85546875" style="25" customWidth="1"/>
    <col min="14082" max="14082" width="1.42578125" style="25" customWidth="1"/>
    <col min="14083" max="14083" width="7.28515625" style="25" customWidth="1"/>
    <col min="14084" max="14084" width="1.42578125" style="25" customWidth="1"/>
    <col min="14085" max="14085" width="7.28515625" style="25" customWidth="1"/>
    <col min="14086" max="14086" width="1.42578125" style="25" customWidth="1"/>
    <col min="14087" max="14087" width="7.28515625" style="25" customWidth="1"/>
    <col min="14088" max="14088" width="8.85546875" style="25" customWidth="1"/>
    <col min="14089" max="14089" width="3" style="25" customWidth="1"/>
    <col min="14090" max="14090" width="8.85546875" style="25" customWidth="1"/>
    <col min="14091" max="14091" width="1.42578125" style="25" customWidth="1"/>
    <col min="14092" max="14092" width="7.28515625" style="25" customWidth="1"/>
    <col min="14093" max="14093" width="11.7109375" style="25" customWidth="1"/>
    <col min="14094" max="14094" width="6.85546875" style="25" customWidth="1"/>
    <col min="14095" max="14095" width="0.42578125" style="25" customWidth="1"/>
    <col min="14096" max="14331" width="9.140625" style="25" customWidth="1"/>
    <col min="14332" max="14332" width="2" style="25" customWidth="1"/>
    <col min="14333" max="14333" width="15.5703125" style="25" customWidth="1"/>
    <col min="14334" max="14337" width="8.85546875" style="25" customWidth="1"/>
    <col min="14338" max="14338" width="1.42578125" style="25" customWidth="1"/>
    <col min="14339" max="14339" width="7.28515625" style="25" customWidth="1"/>
    <col min="14340" max="14340" width="1.42578125" style="25" customWidth="1"/>
    <col min="14341" max="14341" width="7.28515625" style="25" customWidth="1"/>
    <col min="14342" max="14342" width="1.42578125" style="25" customWidth="1"/>
    <col min="14343" max="14343" width="7.28515625" style="25" customWidth="1"/>
    <col min="14344" max="14344" width="8.85546875" style="25" customWidth="1"/>
    <col min="14345" max="14345" width="3" style="25" customWidth="1"/>
    <col min="14346" max="14346" width="8.85546875" style="25" customWidth="1"/>
    <col min="14347" max="14347" width="1.42578125" style="25" customWidth="1"/>
    <col min="14348" max="14348" width="7.28515625" style="25" customWidth="1"/>
    <col min="14349" max="14349" width="11.7109375" style="25" customWidth="1"/>
    <col min="14350" max="14350" width="6.85546875" style="25" customWidth="1"/>
    <col min="14351" max="14351" width="0.42578125" style="25" customWidth="1"/>
    <col min="14352" max="14587" width="9.140625" style="25" customWidth="1"/>
    <col min="14588" max="14588" width="2" style="25" customWidth="1"/>
    <col min="14589" max="14589" width="15.5703125" style="25" customWidth="1"/>
    <col min="14590" max="14593" width="8.85546875" style="25" customWidth="1"/>
    <col min="14594" max="14594" width="1.42578125" style="25" customWidth="1"/>
    <col min="14595" max="14595" width="7.28515625" style="25" customWidth="1"/>
    <col min="14596" max="14596" width="1.42578125" style="25" customWidth="1"/>
    <col min="14597" max="14597" width="7.28515625" style="25" customWidth="1"/>
    <col min="14598" max="14598" width="1.42578125" style="25" customWidth="1"/>
    <col min="14599" max="14599" width="7.28515625" style="25" customWidth="1"/>
    <col min="14600" max="14600" width="8.85546875" style="25" customWidth="1"/>
    <col min="14601" max="14601" width="3" style="25" customWidth="1"/>
    <col min="14602" max="14602" width="8.85546875" style="25" customWidth="1"/>
    <col min="14603" max="14603" width="1.42578125" style="25" customWidth="1"/>
    <col min="14604" max="14604" width="7.28515625" style="25" customWidth="1"/>
    <col min="14605" max="14605" width="11.7109375" style="25" customWidth="1"/>
    <col min="14606" max="14606" width="6.85546875" style="25" customWidth="1"/>
    <col min="14607" max="14607" width="0.42578125" style="25" customWidth="1"/>
    <col min="14608" max="14843" width="9.140625" style="25" customWidth="1"/>
    <col min="14844" max="14844" width="2" style="25" customWidth="1"/>
    <col min="14845" max="14845" width="15.5703125" style="25" customWidth="1"/>
    <col min="14846" max="14849" width="8.85546875" style="25" customWidth="1"/>
    <col min="14850" max="14850" width="1.42578125" style="25" customWidth="1"/>
    <col min="14851" max="14851" width="7.28515625" style="25" customWidth="1"/>
    <col min="14852" max="14852" width="1.42578125" style="25" customWidth="1"/>
    <col min="14853" max="14853" width="7.28515625" style="25" customWidth="1"/>
    <col min="14854" max="14854" width="1.42578125" style="25" customWidth="1"/>
    <col min="14855" max="14855" width="7.28515625" style="25" customWidth="1"/>
    <col min="14856" max="14856" width="8.85546875" style="25" customWidth="1"/>
    <col min="14857" max="14857" width="3" style="25" customWidth="1"/>
    <col min="14858" max="14858" width="8.85546875" style="25" customWidth="1"/>
    <col min="14859" max="14859" width="1.42578125" style="25" customWidth="1"/>
    <col min="14860" max="14860" width="7.28515625" style="25" customWidth="1"/>
    <col min="14861" max="14861" width="11.7109375" style="25" customWidth="1"/>
    <col min="14862" max="14862" width="6.85546875" style="25" customWidth="1"/>
    <col min="14863" max="14863" width="0.42578125" style="25" customWidth="1"/>
    <col min="14864" max="15099" width="9.140625" style="25" customWidth="1"/>
    <col min="15100" max="15100" width="2" style="25" customWidth="1"/>
    <col min="15101" max="15101" width="15.5703125" style="25" customWidth="1"/>
    <col min="15102" max="15105" width="8.85546875" style="25" customWidth="1"/>
    <col min="15106" max="15106" width="1.42578125" style="25" customWidth="1"/>
    <col min="15107" max="15107" width="7.28515625" style="25" customWidth="1"/>
    <col min="15108" max="15108" width="1.42578125" style="25" customWidth="1"/>
    <col min="15109" max="15109" width="7.28515625" style="25" customWidth="1"/>
    <col min="15110" max="15110" width="1.42578125" style="25" customWidth="1"/>
    <col min="15111" max="15111" width="7.28515625" style="25" customWidth="1"/>
    <col min="15112" max="15112" width="8.85546875" style="25" customWidth="1"/>
    <col min="15113" max="15113" width="3" style="25" customWidth="1"/>
    <col min="15114" max="15114" width="8.85546875" style="25" customWidth="1"/>
    <col min="15115" max="15115" width="1.42578125" style="25" customWidth="1"/>
    <col min="15116" max="15116" width="7.28515625" style="25" customWidth="1"/>
    <col min="15117" max="15117" width="11.7109375" style="25" customWidth="1"/>
    <col min="15118" max="15118" width="6.85546875" style="25" customWidth="1"/>
    <col min="15119" max="15119" width="0.42578125" style="25" customWidth="1"/>
    <col min="15120" max="15355" width="9.140625" style="25" customWidth="1"/>
    <col min="15356" max="15356" width="2" style="25" customWidth="1"/>
    <col min="15357" max="15357" width="15.5703125" style="25" customWidth="1"/>
    <col min="15358" max="15361" width="8.85546875" style="25" customWidth="1"/>
    <col min="15362" max="15362" width="1.42578125" style="25" customWidth="1"/>
    <col min="15363" max="15363" width="7.28515625" style="25" customWidth="1"/>
    <col min="15364" max="15364" width="1.42578125" style="25" customWidth="1"/>
    <col min="15365" max="15365" width="7.28515625" style="25" customWidth="1"/>
    <col min="15366" max="15366" width="1.42578125" style="25" customWidth="1"/>
    <col min="15367" max="15367" width="7.28515625" style="25" customWidth="1"/>
    <col min="15368" max="15368" width="8.85546875" style="25" customWidth="1"/>
    <col min="15369" max="15369" width="3" style="25" customWidth="1"/>
    <col min="15370" max="15370" width="8.85546875" style="25" customWidth="1"/>
    <col min="15371" max="15371" width="1.42578125" style="25" customWidth="1"/>
    <col min="15372" max="15372" width="7.28515625" style="25" customWidth="1"/>
    <col min="15373" max="15373" width="11.7109375" style="25" customWidth="1"/>
    <col min="15374" max="15374" width="6.85546875" style="25" customWidth="1"/>
    <col min="15375" max="15375" width="0.42578125" style="25" customWidth="1"/>
    <col min="15376" max="15611" width="9.140625" style="25" customWidth="1"/>
    <col min="15612" max="15612" width="2" style="25" customWidth="1"/>
    <col min="15613" max="15613" width="15.5703125" style="25" customWidth="1"/>
    <col min="15614" max="15617" width="8.85546875" style="25" customWidth="1"/>
    <col min="15618" max="15618" width="1.42578125" style="25" customWidth="1"/>
    <col min="15619" max="15619" width="7.28515625" style="25" customWidth="1"/>
    <col min="15620" max="15620" width="1.42578125" style="25" customWidth="1"/>
    <col min="15621" max="15621" width="7.28515625" style="25" customWidth="1"/>
    <col min="15622" max="15622" width="1.42578125" style="25" customWidth="1"/>
    <col min="15623" max="15623" width="7.28515625" style="25" customWidth="1"/>
    <col min="15624" max="15624" width="8.85546875" style="25" customWidth="1"/>
    <col min="15625" max="15625" width="3" style="25" customWidth="1"/>
    <col min="15626" max="15626" width="8.85546875" style="25" customWidth="1"/>
    <col min="15627" max="15627" width="1.42578125" style="25" customWidth="1"/>
    <col min="15628" max="15628" width="7.28515625" style="25" customWidth="1"/>
    <col min="15629" max="15629" width="11.7109375" style="25" customWidth="1"/>
    <col min="15630" max="15630" width="6.85546875" style="25" customWidth="1"/>
    <col min="15631" max="15631" width="0.42578125" style="25" customWidth="1"/>
    <col min="15632" max="15867" width="9.140625" style="25" customWidth="1"/>
    <col min="15868" max="15868" width="2" style="25" customWidth="1"/>
    <col min="15869" max="15869" width="15.5703125" style="25" customWidth="1"/>
    <col min="15870" max="15873" width="8.85546875" style="25" customWidth="1"/>
    <col min="15874" max="15874" width="1.42578125" style="25" customWidth="1"/>
    <col min="15875" max="15875" width="7.28515625" style="25" customWidth="1"/>
    <col min="15876" max="15876" width="1.42578125" style="25" customWidth="1"/>
    <col min="15877" max="15877" width="7.28515625" style="25" customWidth="1"/>
    <col min="15878" max="15878" width="1.42578125" style="25" customWidth="1"/>
    <col min="15879" max="15879" width="7.28515625" style="25" customWidth="1"/>
    <col min="15880" max="15880" width="8.85546875" style="25" customWidth="1"/>
    <col min="15881" max="15881" width="3" style="25" customWidth="1"/>
    <col min="15882" max="15882" width="8.85546875" style="25" customWidth="1"/>
    <col min="15883" max="15883" width="1.42578125" style="25" customWidth="1"/>
    <col min="15884" max="15884" width="7.28515625" style="25" customWidth="1"/>
    <col min="15885" max="15885" width="11.7109375" style="25" customWidth="1"/>
    <col min="15886" max="15886" width="6.85546875" style="25" customWidth="1"/>
    <col min="15887" max="15887" width="0.42578125" style="25" customWidth="1"/>
    <col min="15888" max="16123" width="9.140625" style="25" customWidth="1"/>
    <col min="16124" max="16124" width="2" style="25" customWidth="1"/>
    <col min="16125" max="16125" width="15.5703125" style="25" customWidth="1"/>
    <col min="16126" max="16129" width="8.85546875" style="25" customWidth="1"/>
    <col min="16130" max="16130" width="1.42578125" style="25" customWidth="1"/>
    <col min="16131" max="16131" width="7.28515625" style="25" customWidth="1"/>
    <col min="16132" max="16132" width="1.42578125" style="25" customWidth="1"/>
    <col min="16133" max="16133" width="7.28515625" style="25" customWidth="1"/>
    <col min="16134" max="16134" width="1.42578125" style="25" customWidth="1"/>
    <col min="16135" max="16135" width="7.28515625" style="25" customWidth="1"/>
    <col min="16136" max="16136" width="8.85546875" style="25" customWidth="1"/>
    <col min="16137" max="16137" width="3" style="25" customWidth="1"/>
    <col min="16138" max="16138" width="8.85546875" style="25" customWidth="1"/>
    <col min="16139" max="16139" width="1.42578125" style="25" customWidth="1"/>
    <col min="16140" max="16140" width="7.28515625" style="25" customWidth="1"/>
    <col min="16141" max="16141" width="11.7109375" style="25" customWidth="1"/>
    <col min="16142" max="16142" width="6.85546875" style="25" customWidth="1"/>
    <col min="16143" max="16143" width="0.42578125" style="25" customWidth="1"/>
    <col min="16144" max="16379" width="9.140625" style="25" customWidth="1"/>
    <col min="16380" max="16384" width="9.140625" style="25"/>
  </cols>
  <sheetData>
    <row r="1" spans="1:20" s="1" customFormat="1" ht="19.350000000000001" customHeight="1" x14ac:dyDescent="0.3">
      <c r="B1" s="145" t="s">
        <v>205</v>
      </c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s="1" customFormat="1" ht="18.75" customHeight="1" x14ac:dyDescent="0.2"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20" s="1" customFormat="1" ht="31.35" customHeight="1" x14ac:dyDescent="0.2">
      <c r="B3" s="2" t="s">
        <v>0</v>
      </c>
      <c r="C3" s="143" t="s">
        <v>1</v>
      </c>
      <c r="D3" s="143"/>
      <c r="E3" s="143"/>
      <c r="F3" s="66"/>
      <c r="G3" s="65" t="s">
        <v>2</v>
      </c>
      <c r="H3" s="66"/>
      <c r="I3" s="144" t="s">
        <v>3</v>
      </c>
      <c r="J3" s="144"/>
      <c r="K3" s="3" t="s">
        <v>4</v>
      </c>
      <c r="L3" s="144" t="s">
        <v>5</v>
      </c>
      <c r="M3" s="144"/>
      <c r="N3" s="144"/>
      <c r="O3" s="144" t="s">
        <v>6</v>
      </c>
      <c r="P3" s="144"/>
    </row>
    <row r="4" spans="1:20" s="1" customFormat="1" ht="16.5" customHeight="1" x14ac:dyDescent="0.2">
      <c r="B4" s="146" t="s">
        <v>47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8"/>
    </row>
    <row r="5" spans="1:20" s="1" customFormat="1" ht="16.350000000000001" customHeight="1" x14ac:dyDescent="0.2">
      <c r="A5" s="4"/>
      <c r="B5" s="71" t="s">
        <v>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3"/>
    </row>
    <row r="6" spans="1:20" s="1" customFormat="1" ht="16.350000000000001" customHeight="1" x14ac:dyDescent="0.2">
      <c r="A6" s="4"/>
      <c r="B6" s="71" t="s">
        <v>8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3"/>
    </row>
    <row r="7" spans="1:20" s="1" customFormat="1" ht="27.75" customHeight="1" x14ac:dyDescent="0.2">
      <c r="A7" s="4"/>
      <c r="B7" s="5" t="s">
        <v>31</v>
      </c>
      <c r="C7" s="94" t="s">
        <v>101</v>
      </c>
      <c r="D7" s="95"/>
      <c r="E7" s="95"/>
      <c r="F7" s="96"/>
      <c r="G7" s="97">
        <v>80</v>
      </c>
      <c r="H7" s="98"/>
      <c r="I7" s="118">
        <v>7.61</v>
      </c>
      <c r="J7" s="118"/>
      <c r="K7" s="6">
        <v>8.84</v>
      </c>
      <c r="L7" s="118">
        <v>5.7439999999999998</v>
      </c>
      <c r="M7" s="118"/>
      <c r="N7" s="118"/>
      <c r="O7" s="119">
        <v>133</v>
      </c>
      <c r="P7" s="119"/>
      <c r="T7" s="7"/>
    </row>
    <row r="8" spans="1:20" s="1" customFormat="1" ht="35.25" customHeight="1" x14ac:dyDescent="0.2">
      <c r="B8" s="5" t="s">
        <v>9</v>
      </c>
      <c r="C8" s="94" t="s">
        <v>90</v>
      </c>
      <c r="D8" s="95"/>
      <c r="E8" s="95"/>
      <c r="F8" s="96"/>
      <c r="G8" s="92" t="s">
        <v>75</v>
      </c>
      <c r="H8" s="93"/>
      <c r="I8" s="101">
        <v>9.4369999999999994</v>
      </c>
      <c r="J8" s="102"/>
      <c r="K8" s="6">
        <v>11.717000000000001</v>
      </c>
      <c r="L8" s="101">
        <v>44.091999999999999</v>
      </c>
      <c r="M8" s="126"/>
      <c r="N8" s="102"/>
      <c r="O8" s="119">
        <v>320</v>
      </c>
      <c r="P8" s="119"/>
      <c r="T8" s="7"/>
    </row>
    <row r="9" spans="1:20" s="1" customFormat="1" ht="31.5" customHeight="1" x14ac:dyDescent="0.2">
      <c r="B9" s="5" t="s">
        <v>121</v>
      </c>
      <c r="C9" s="94" t="s">
        <v>96</v>
      </c>
      <c r="D9" s="95"/>
      <c r="E9" s="95"/>
      <c r="F9" s="96"/>
      <c r="G9" s="92" t="s">
        <v>10</v>
      </c>
      <c r="H9" s="93"/>
      <c r="I9" s="118">
        <v>0.27300000000000002</v>
      </c>
      <c r="J9" s="118"/>
      <c r="K9" s="6">
        <v>5.7000000000000002E-2</v>
      </c>
      <c r="L9" s="118">
        <v>15.23</v>
      </c>
      <c r="M9" s="118"/>
      <c r="N9" s="118"/>
      <c r="O9" s="119">
        <v>63</v>
      </c>
      <c r="P9" s="119"/>
      <c r="T9" s="7"/>
    </row>
    <row r="10" spans="1:20" s="1" customFormat="1" ht="17.25" customHeight="1" x14ac:dyDescent="0.2">
      <c r="B10" s="5"/>
      <c r="C10" s="94" t="s">
        <v>91</v>
      </c>
      <c r="D10" s="95"/>
      <c r="E10" s="95"/>
      <c r="F10" s="96"/>
      <c r="G10" s="97">
        <v>25</v>
      </c>
      <c r="H10" s="98"/>
      <c r="I10" s="120">
        <v>1.5</v>
      </c>
      <c r="J10" s="120"/>
      <c r="K10" s="8">
        <v>0.25</v>
      </c>
      <c r="L10" s="120">
        <v>17.25</v>
      </c>
      <c r="M10" s="120"/>
      <c r="N10" s="120"/>
      <c r="O10" s="120">
        <v>77</v>
      </c>
      <c r="P10" s="120"/>
      <c r="T10" s="7"/>
    </row>
    <row r="11" spans="1:20" s="1" customFormat="1" ht="16.350000000000001" customHeight="1" x14ac:dyDescent="0.2">
      <c r="B11" s="103" t="s">
        <v>11</v>
      </c>
      <c r="C11" s="104"/>
      <c r="D11" s="104"/>
      <c r="E11" s="104"/>
      <c r="F11" s="105"/>
      <c r="G11" s="65">
        <v>582</v>
      </c>
      <c r="H11" s="66"/>
      <c r="I11" s="122">
        <f>I10+I9+I8+I7</f>
        <v>18.82</v>
      </c>
      <c r="J11" s="122"/>
      <c r="K11" s="9">
        <f>K10+K9+K8+K7</f>
        <v>20.864000000000001</v>
      </c>
      <c r="L11" s="122">
        <f>L10+L9+L8+L7</f>
        <v>82.316000000000003</v>
      </c>
      <c r="M11" s="122"/>
      <c r="N11" s="122"/>
      <c r="O11" s="123">
        <f>O10+O9+O8+O7</f>
        <v>593</v>
      </c>
      <c r="P11" s="123"/>
      <c r="T11" s="7"/>
    </row>
    <row r="12" spans="1:20" s="1" customFormat="1" ht="16.350000000000001" customHeight="1" x14ac:dyDescent="0.2">
      <c r="A12" s="4"/>
      <c r="B12" s="71" t="s">
        <v>12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3"/>
      <c r="T12" s="7"/>
    </row>
    <row r="13" spans="1:20" s="1" customFormat="1" ht="27" customHeight="1" x14ac:dyDescent="0.2">
      <c r="B13" s="5" t="s">
        <v>13</v>
      </c>
      <c r="C13" s="94" t="s">
        <v>156</v>
      </c>
      <c r="D13" s="95"/>
      <c r="E13" s="95"/>
      <c r="F13" s="96"/>
      <c r="G13" s="97">
        <v>120</v>
      </c>
      <c r="H13" s="98"/>
      <c r="I13" s="118">
        <v>0.48</v>
      </c>
      <c r="J13" s="118"/>
      <c r="K13" s="6">
        <v>0.48</v>
      </c>
      <c r="L13" s="118">
        <v>11.76</v>
      </c>
      <c r="M13" s="118"/>
      <c r="N13" s="118"/>
      <c r="O13" s="120">
        <v>53</v>
      </c>
      <c r="P13" s="120"/>
      <c r="T13" s="7"/>
    </row>
    <row r="14" spans="1:20" s="1" customFormat="1" ht="33" customHeight="1" x14ac:dyDescent="0.2">
      <c r="B14" s="5" t="s">
        <v>39</v>
      </c>
      <c r="C14" s="94" t="s">
        <v>122</v>
      </c>
      <c r="D14" s="95"/>
      <c r="E14" s="95"/>
      <c r="F14" s="96"/>
      <c r="G14" s="97">
        <v>100</v>
      </c>
      <c r="H14" s="98"/>
      <c r="I14" s="118">
        <v>1.5509999999999999</v>
      </c>
      <c r="J14" s="118"/>
      <c r="K14" s="6">
        <v>5.08</v>
      </c>
      <c r="L14" s="118">
        <v>15.175000000000001</v>
      </c>
      <c r="M14" s="118"/>
      <c r="N14" s="118"/>
      <c r="O14" s="119">
        <v>113</v>
      </c>
      <c r="P14" s="119"/>
      <c r="T14" s="7"/>
    </row>
    <row r="15" spans="1:20" s="1" customFormat="1" ht="33.75" customHeight="1" x14ac:dyDescent="0.2">
      <c r="B15" s="5" t="s">
        <v>15</v>
      </c>
      <c r="C15" s="94" t="s">
        <v>92</v>
      </c>
      <c r="D15" s="95"/>
      <c r="E15" s="95"/>
      <c r="F15" s="96"/>
      <c r="G15" s="97">
        <v>250</v>
      </c>
      <c r="H15" s="98"/>
      <c r="I15" s="118">
        <v>3.73</v>
      </c>
      <c r="J15" s="118"/>
      <c r="K15" s="6">
        <v>2.35</v>
      </c>
      <c r="L15" s="118">
        <v>31.48</v>
      </c>
      <c r="M15" s="118"/>
      <c r="N15" s="118"/>
      <c r="O15" s="119">
        <v>162</v>
      </c>
      <c r="P15" s="119"/>
      <c r="T15" s="7"/>
    </row>
    <row r="16" spans="1:20" s="1" customFormat="1" ht="41.1" customHeight="1" x14ac:dyDescent="0.2">
      <c r="B16" s="5" t="s">
        <v>93</v>
      </c>
      <c r="C16" s="94" t="s">
        <v>94</v>
      </c>
      <c r="D16" s="95"/>
      <c r="E16" s="95"/>
      <c r="F16" s="96"/>
      <c r="G16" s="124">
        <v>100</v>
      </c>
      <c r="H16" s="125"/>
      <c r="I16" s="118">
        <v>15.282999999999999</v>
      </c>
      <c r="J16" s="118"/>
      <c r="K16" s="6">
        <v>14.827</v>
      </c>
      <c r="L16" s="118">
        <v>9.8650000000000002</v>
      </c>
      <c r="M16" s="118"/>
      <c r="N16" s="118"/>
      <c r="O16" s="119">
        <v>234</v>
      </c>
      <c r="P16" s="119"/>
      <c r="T16" s="7"/>
    </row>
    <row r="17" spans="1:20" s="24" customFormat="1" ht="26.25" customHeight="1" x14ac:dyDescent="0.2">
      <c r="A17" s="1"/>
      <c r="B17" s="5" t="s">
        <v>42</v>
      </c>
      <c r="C17" s="94" t="s">
        <v>71</v>
      </c>
      <c r="D17" s="95"/>
      <c r="E17" s="95"/>
      <c r="F17" s="96"/>
      <c r="G17" s="97">
        <v>180</v>
      </c>
      <c r="H17" s="98"/>
      <c r="I17" s="101">
        <v>7.94</v>
      </c>
      <c r="J17" s="102"/>
      <c r="K17" s="6">
        <v>6.47</v>
      </c>
      <c r="L17" s="101">
        <v>53.05</v>
      </c>
      <c r="M17" s="126"/>
      <c r="N17" s="102"/>
      <c r="O17" s="67">
        <v>302</v>
      </c>
      <c r="P17" s="68"/>
      <c r="S17" s="1"/>
      <c r="T17" s="7"/>
    </row>
    <row r="18" spans="1:20" s="1" customFormat="1" ht="33.75" customHeight="1" x14ac:dyDescent="0.2">
      <c r="B18" s="5" t="s">
        <v>20</v>
      </c>
      <c r="C18" s="94" t="s">
        <v>124</v>
      </c>
      <c r="D18" s="95"/>
      <c r="E18" s="95"/>
      <c r="F18" s="96"/>
      <c r="G18" s="92">
        <v>200</v>
      </c>
      <c r="H18" s="93"/>
      <c r="I18" s="118">
        <v>0.21</v>
      </c>
      <c r="J18" s="118"/>
      <c r="K18" s="6">
        <v>0.05</v>
      </c>
      <c r="L18" s="118">
        <v>15.02</v>
      </c>
      <c r="M18" s="118"/>
      <c r="N18" s="118"/>
      <c r="O18" s="119">
        <v>61</v>
      </c>
      <c r="P18" s="119"/>
      <c r="T18" s="7"/>
    </row>
    <row r="19" spans="1:20" s="1" customFormat="1" ht="15.6" customHeight="1" x14ac:dyDescent="0.2">
      <c r="B19" s="5"/>
      <c r="C19" s="94" t="s">
        <v>18</v>
      </c>
      <c r="D19" s="95"/>
      <c r="E19" s="95"/>
      <c r="F19" s="96"/>
      <c r="G19" s="97">
        <v>40</v>
      </c>
      <c r="H19" s="98"/>
      <c r="I19" s="120">
        <v>1.92</v>
      </c>
      <c r="J19" s="120"/>
      <c r="K19" s="8">
        <v>1.96</v>
      </c>
      <c r="L19" s="120">
        <v>8.8000000000000007</v>
      </c>
      <c r="M19" s="120"/>
      <c r="N19" s="120"/>
      <c r="O19" s="120">
        <v>59</v>
      </c>
      <c r="P19" s="120"/>
      <c r="T19" s="7"/>
    </row>
    <row r="20" spans="1:20" s="1" customFormat="1" ht="16.350000000000001" customHeight="1" x14ac:dyDescent="0.2">
      <c r="B20" s="103" t="s">
        <v>11</v>
      </c>
      <c r="C20" s="104"/>
      <c r="D20" s="104"/>
      <c r="E20" s="104"/>
      <c r="F20" s="105"/>
      <c r="G20" s="65">
        <v>990</v>
      </c>
      <c r="H20" s="66"/>
      <c r="I20" s="122">
        <f>SUM(I13:J19)</f>
        <v>31.113999999999997</v>
      </c>
      <c r="J20" s="122"/>
      <c r="K20" s="9">
        <f>SUM(K13:K19)</f>
        <v>31.217000000000002</v>
      </c>
      <c r="L20" s="81">
        <v>140.69999999999999</v>
      </c>
      <c r="M20" s="121"/>
      <c r="N20" s="82"/>
      <c r="O20" s="123">
        <f>SUM(O13:P19)</f>
        <v>984</v>
      </c>
      <c r="P20" s="123"/>
      <c r="T20" s="7"/>
    </row>
    <row r="21" spans="1:20" s="1" customFormat="1" ht="16.350000000000001" customHeight="1" x14ac:dyDescent="0.2">
      <c r="B21" s="10"/>
      <c r="C21" s="103" t="s">
        <v>188</v>
      </c>
      <c r="D21" s="104"/>
      <c r="E21" s="104"/>
      <c r="F21" s="105"/>
      <c r="G21" s="65">
        <v>1572</v>
      </c>
      <c r="H21" s="66"/>
      <c r="I21" s="81">
        <f>I11+I20</f>
        <v>49.933999999999997</v>
      </c>
      <c r="J21" s="82"/>
      <c r="K21" s="9">
        <f>K20+K11</f>
        <v>52.081000000000003</v>
      </c>
      <c r="L21" s="81">
        <f>L20+L11</f>
        <v>223.01599999999999</v>
      </c>
      <c r="M21" s="121"/>
      <c r="N21" s="82"/>
      <c r="O21" s="106">
        <f>O11+O20</f>
        <v>1577</v>
      </c>
      <c r="P21" s="107"/>
      <c r="T21" s="7"/>
    </row>
    <row r="22" spans="1:20" s="1" customFormat="1" ht="16.350000000000001" customHeight="1" x14ac:dyDescent="0.2">
      <c r="A22" s="4"/>
      <c r="B22" s="71" t="s">
        <v>19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3"/>
      <c r="T22" s="7"/>
    </row>
    <row r="23" spans="1:20" s="1" customFormat="1" ht="16.350000000000001" customHeight="1" x14ac:dyDescent="0.2">
      <c r="A23" s="4"/>
      <c r="B23" s="71" t="s">
        <v>8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3"/>
      <c r="T23" s="7"/>
    </row>
    <row r="24" spans="1:20" s="1" customFormat="1" ht="33" customHeight="1" x14ac:dyDescent="0.2">
      <c r="A24" s="4"/>
      <c r="B24" s="5" t="s">
        <v>43</v>
      </c>
      <c r="C24" s="94" t="s">
        <v>166</v>
      </c>
      <c r="D24" s="95"/>
      <c r="E24" s="95"/>
      <c r="F24" s="96"/>
      <c r="G24" s="97">
        <v>90</v>
      </c>
      <c r="H24" s="98"/>
      <c r="I24" s="118">
        <v>0.48</v>
      </c>
      <c r="J24" s="118"/>
      <c r="K24" s="6">
        <v>0.48</v>
      </c>
      <c r="L24" s="118">
        <v>4.76</v>
      </c>
      <c r="M24" s="118"/>
      <c r="N24" s="118"/>
      <c r="O24" s="67">
        <v>56</v>
      </c>
      <c r="P24" s="137"/>
      <c r="Q24" s="137"/>
      <c r="R24" s="68"/>
      <c r="T24" s="7"/>
    </row>
    <row r="25" spans="1:20" s="1" customFormat="1" ht="36" customHeight="1" x14ac:dyDescent="0.2">
      <c r="A25" s="4"/>
      <c r="B25" s="5" t="s">
        <v>162</v>
      </c>
      <c r="C25" s="94" t="s">
        <v>163</v>
      </c>
      <c r="D25" s="95"/>
      <c r="E25" s="95"/>
      <c r="F25" s="96"/>
      <c r="G25" s="99">
        <v>10</v>
      </c>
      <c r="H25" s="100"/>
      <c r="I25" s="134">
        <v>7.3</v>
      </c>
      <c r="J25" s="135"/>
      <c r="K25" s="11">
        <v>7.55</v>
      </c>
      <c r="L25" s="99">
        <v>0.8</v>
      </c>
      <c r="M25" s="127"/>
      <c r="N25" s="100"/>
      <c r="O25" s="99">
        <v>100</v>
      </c>
      <c r="P25" s="100"/>
      <c r="T25" s="7"/>
    </row>
    <row r="26" spans="1:20" s="1" customFormat="1" ht="39" customHeight="1" x14ac:dyDescent="0.2">
      <c r="B26" s="5" t="s">
        <v>9</v>
      </c>
      <c r="C26" s="94" t="s">
        <v>157</v>
      </c>
      <c r="D26" s="95"/>
      <c r="E26" s="95"/>
      <c r="F26" s="96"/>
      <c r="G26" s="97" t="s">
        <v>204</v>
      </c>
      <c r="H26" s="98"/>
      <c r="I26" s="118">
        <v>8.5850000000000009</v>
      </c>
      <c r="J26" s="118"/>
      <c r="K26" s="6">
        <v>9.5370000000000008</v>
      </c>
      <c r="L26" s="118">
        <v>56.177999999999997</v>
      </c>
      <c r="M26" s="118"/>
      <c r="N26" s="118"/>
      <c r="O26" s="119">
        <v>345</v>
      </c>
      <c r="P26" s="119"/>
      <c r="T26" s="7"/>
    </row>
    <row r="27" spans="1:20" s="1" customFormat="1" ht="38.25" customHeight="1" x14ac:dyDescent="0.2">
      <c r="B27" s="5" t="s">
        <v>125</v>
      </c>
      <c r="C27" s="94" t="s">
        <v>103</v>
      </c>
      <c r="D27" s="95"/>
      <c r="E27" s="95"/>
      <c r="F27" s="96"/>
      <c r="G27" s="97" t="s">
        <v>158</v>
      </c>
      <c r="H27" s="98"/>
      <c r="I27" s="118">
        <v>0.32</v>
      </c>
      <c r="J27" s="118"/>
      <c r="K27" s="6">
        <v>0.14000000000000001</v>
      </c>
      <c r="L27" s="118">
        <v>20.440000000000001</v>
      </c>
      <c r="M27" s="118"/>
      <c r="N27" s="118"/>
      <c r="O27" s="119">
        <v>84</v>
      </c>
      <c r="P27" s="119"/>
      <c r="T27" s="7"/>
    </row>
    <row r="28" spans="1:20" s="1" customFormat="1" ht="15.6" customHeight="1" x14ac:dyDescent="0.2">
      <c r="B28" s="5"/>
      <c r="C28" s="94" t="s">
        <v>91</v>
      </c>
      <c r="D28" s="95"/>
      <c r="E28" s="95"/>
      <c r="F28" s="96"/>
      <c r="G28" s="97">
        <v>25</v>
      </c>
      <c r="H28" s="98"/>
      <c r="I28" s="120">
        <v>1.5</v>
      </c>
      <c r="J28" s="120"/>
      <c r="K28" s="8">
        <v>0.25</v>
      </c>
      <c r="L28" s="120">
        <v>17.25</v>
      </c>
      <c r="M28" s="120"/>
      <c r="N28" s="120"/>
      <c r="O28" s="120">
        <v>77</v>
      </c>
      <c r="P28" s="120"/>
      <c r="T28" s="7"/>
    </row>
    <row r="29" spans="1:20" s="1" customFormat="1" ht="16.350000000000001" customHeight="1" x14ac:dyDescent="0.2">
      <c r="B29" s="103" t="s">
        <v>11</v>
      </c>
      <c r="C29" s="104"/>
      <c r="D29" s="104"/>
      <c r="E29" s="104"/>
      <c r="F29" s="105"/>
      <c r="G29" s="65">
        <v>595</v>
      </c>
      <c r="H29" s="66"/>
      <c r="I29" s="122">
        <f>I28+I27+I26+I25+I24</f>
        <v>18.185000000000002</v>
      </c>
      <c r="J29" s="122"/>
      <c r="K29" s="12">
        <f>K28+K27+K26+K25+K24</f>
        <v>17.957000000000001</v>
      </c>
      <c r="L29" s="122">
        <f>L28+L27+L26+L25+L24</f>
        <v>99.427999999999997</v>
      </c>
      <c r="M29" s="122"/>
      <c r="N29" s="122"/>
      <c r="O29" s="123">
        <f>O27+O28+O26+O25+O24</f>
        <v>662</v>
      </c>
      <c r="P29" s="123"/>
      <c r="T29" s="7"/>
    </row>
    <row r="30" spans="1:20" s="1" customFormat="1" ht="16.350000000000001" customHeight="1" x14ac:dyDescent="0.2">
      <c r="A30" s="4"/>
      <c r="B30" s="71" t="s">
        <v>12</v>
      </c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3"/>
      <c r="T30" s="7"/>
    </row>
    <row r="31" spans="1:20" s="1" customFormat="1" ht="30" customHeight="1" x14ac:dyDescent="0.2">
      <c r="B31" s="5" t="s">
        <v>21</v>
      </c>
      <c r="C31" s="94" t="s">
        <v>159</v>
      </c>
      <c r="D31" s="95"/>
      <c r="E31" s="95"/>
      <c r="F31" s="96"/>
      <c r="G31" s="97">
        <v>100</v>
      </c>
      <c r="H31" s="98"/>
      <c r="I31" s="101">
        <v>0.75800000000000001</v>
      </c>
      <c r="J31" s="102"/>
      <c r="K31" s="6">
        <v>1.0880000000000001</v>
      </c>
      <c r="L31" s="101">
        <v>8.36</v>
      </c>
      <c r="M31" s="126"/>
      <c r="N31" s="102"/>
      <c r="O31" s="119">
        <v>46</v>
      </c>
      <c r="P31" s="119"/>
      <c r="T31" s="7"/>
    </row>
    <row r="32" spans="1:20" s="20" customFormat="1" ht="46.5" customHeight="1" x14ac:dyDescent="0.2">
      <c r="B32" s="13" t="s">
        <v>137</v>
      </c>
      <c r="C32" s="53" t="s">
        <v>187</v>
      </c>
      <c r="D32" s="54"/>
      <c r="E32" s="54"/>
      <c r="F32" s="55"/>
      <c r="G32" s="60" t="s">
        <v>179</v>
      </c>
      <c r="H32" s="61"/>
      <c r="I32" s="58">
        <v>3.2749999999999999</v>
      </c>
      <c r="J32" s="59"/>
      <c r="K32" s="14">
        <v>4.3319999999999999</v>
      </c>
      <c r="L32" s="58">
        <v>25.045000000000002</v>
      </c>
      <c r="M32" s="141"/>
      <c r="N32" s="59"/>
      <c r="O32" s="44">
        <v>152</v>
      </c>
      <c r="P32" s="45"/>
      <c r="S32" s="1"/>
      <c r="T32" s="7"/>
    </row>
    <row r="33" spans="1:20" s="1" customFormat="1" ht="21" customHeight="1" x14ac:dyDescent="0.2">
      <c r="B33" s="5" t="s">
        <v>23</v>
      </c>
      <c r="C33" s="94" t="s">
        <v>98</v>
      </c>
      <c r="D33" s="95"/>
      <c r="E33" s="95"/>
      <c r="F33" s="96"/>
      <c r="G33" s="92" t="s">
        <v>170</v>
      </c>
      <c r="H33" s="93"/>
      <c r="I33" s="118">
        <v>20.2</v>
      </c>
      <c r="J33" s="118"/>
      <c r="K33" s="6">
        <v>22.195</v>
      </c>
      <c r="L33" s="118">
        <v>39.165999999999997</v>
      </c>
      <c r="M33" s="118"/>
      <c r="N33" s="118"/>
      <c r="O33" s="119">
        <v>442</v>
      </c>
      <c r="P33" s="119"/>
      <c r="T33" s="7"/>
    </row>
    <row r="34" spans="1:20" s="1" customFormat="1" ht="21" customHeight="1" x14ac:dyDescent="0.2">
      <c r="B34" s="5" t="s">
        <v>138</v>
      </c>
      <c r="C34" s="53" t="s">
        <v>176</v>
      </c>
      <c r="D34" s="54"/>
      <c r="E34" s="54"/>
      <c r="F34" s="55"/>
      <c r="G34" s="92">
        <v>200</v>
      </c>
      <c r="H34" s="93"/>
      <c r="I34" s="118">
        <v>0.44</v>
      </c>
      <c r="J34" s="118"/>
      <c r="K34" s="6">
        <v>0.02</v>
      </c>
      <c r="L34" s="118">
        <v>29.76</v>
      </c>
      <c r="M34" s="118"/>
      <c r="N34" s="118"/>
      <c r="O34" s="119">
        <v>121</v>
      </c>
      <c r="P34" s="119"/>
      <c r="T34" s="7"/>
    </row>
    <row r="35" spans="1:20" s="1" customFormat="1" ht="27.75" customHeight="1" x14ac:dyDescent="0.2">
      <c r="B35" s="5"/>
      <c r="C35" s="94" t="s">
        <v>97</v>
      </c>
      <c r="D35" s="95"/>
      <c r="E35" s="95"/>
      <c r="F35" s="96"/>
      <c r="G35" s="97">
        <v>40</v>
      </c>
      <c r="H35" s="98"/>
      <c r="I35" s="120">
        <v>1.92</v>
      </c>
      <c r="J35" s="120"/>
      <c r="K35" s="8">
        <v>1.96</v>
      </c>
      <c r="L35" s="120">
        <v>8.8000000000000007</v>
      </c>
      <c r="M35" s="120"/>
      <c r="N35" s="120"/>
      <c r="O35" s="120">
        <v>59</v>
      </c>
      <c r="P35" s="120"/>
      <c r="T35" s="7"/>
    </row>
    <row r="36" spans="1:20" s="1" customFormat="1" ht="16.350000000000001" customHeight="1" x14ac:dyDescent="0.2">
      <c r="B36" s="103" t="s">
        <v>11</v>
      </c>
      <c r="C36" s="104"/>
      <c r="D36" s="104"/>
      <c r="E36" s="104"/>
      <c r="F36" s="105"/>
      <c r="G36" s="65">
        <v>830</v>
      </c>
      <c r="H36" s="66"/>
      <c r="I36" s="122">
        <f>I35+I34+I33+I32+I31</f>
        <v>26.592999999999996</v>
      </c>
      <c r="J36" s="122"/>
      <c r="K36" s="9">
        <f>K35+K34+K33+K32+K31</f>
        <v>29.595000000000002</v>
      </c>
      <c r="L36" s="122">
        <f>L35+L34+L33+L32+L31</f>
        <v>111.131</v>
      </c>
      <c r="M36" s="122"/>
      <c r="N36" s="122"/>
      <c r="O36" s="123">
        <f>O35+O34+O33+O32+O31</f>
        <v>820</v>
      </c>
      <c r="P36" s="123"/>
      <c r="T36" s="7"/>
    </row>
    <row r="37" spans="1:20" s="1" customFormat="1" ht="16.350000000000001" customHeight="1" x14ac:dyDescent="0.2">
      <c r="B37" s="10"/>
      <c r="C37" s="103" t="s">
        <v>188</v>
      </c>
      <c r="D37" s="104"/>
      <c r="E37" s="104"/>
      <c r="F37" s="105"/>
      <c r="G37" s="65">
        <v>1425</v>
      </c>
      <c r="H37" s="66"/>
      <c r="I37" s="81">
        <f>I36+I29</f>
        <v>44.777999999999999</v>
      </c>
      <c r="J37" s="82"/>
      <c r="K37" s="9">
        <f>K36+K29</f>
        <v>47.552000000000007</v>
      </c>
      <c r="L37" s="81">
        <f>L36+L29</f>
        <v>210.559</v>
      </c>
      <c r="M37" s="121"/>
      <c r="N37" s="82"/>
      <c r="O37" s="106">
        <f>O36+O29</f>
        <v>1482</v>
      </c>
      <c r="P37" s="107"/>
      <c r="T37" s="7"/>
    </row>
    <row r="38" spans="1:20" s="1" customFormat="1" ht="16.350000000000001" customHeight="1" x14ac:dyDescent="0.2">
      <c r="A38" s="4"/>
      <c r="B38" s="71" t="s">
        <v>24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3"/>
      <c r="T38" s="7"/>
    </row>
    <row r="39" spans="1:20" s="1" customFormat="1" ht="15.75" customHeight="1" x14ac:dyDescent="0.2">
      <c r="A39" s="4"/>
      <c r="B39" s="71" t="s">
        <v>8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3"/>
      <c r="T39" s="7"/>
    </row>
    <row r="40" spans="1:20" s="1" customFormat="1" ht="27.75" customHeight="1" x14ac:dyDescent="0.2">
      <c r="A40" s="4"/>
      <c r="B40" s="5" t="s">
        <v>13</v>
      </c>
      <c r="C40" s="94" t="s">
        <v>193</v>
      </c>
      <c r="D40" s="95"/>
      <c r="E40" s="95"/>
      <c r="F40" s="96"/>
      <c r="G40" s="97">
        <v>120</v>
      </c>
      <c r="H40" s="98"/>
      <c r="I40" s="101">
        <v>0.48</v>
      </c>
      <c r="J40" s="102"/>
      <c r="K40" s="6">
        <v>0.48</v>
      </c>
      <c r="L40" s="118">
        <v>11.76</v>
      </c>
      <c r="M40" s="118"/>
      <c r="N40" s="118"/>
      <c r="O40" s="120">
        <v>53</v>
      </c>
      <c r="P40" s="120"/>
      <c r="T40" s="7"/>
    </row>
    <row r="41" spans="1:20" s="1" customFormat="1" ht="30.75" customHeight="1" x14ac:dyDescent="0.2">
      <c r="A41" s="15"/>
      <c r="B41" s="5" t="s">
        <v>164</v>
      </c>
      <c r="C41" s="94" t="s">
        <v>161</v>
      </c>
      <c r="D41" s="95"/>
      <c r="E41" s="95"/>
      <c r="F41" s="96"/>
      <c r="G41" s="99" t="s">
        <v>160</v>
      </c>
      <c r="H41" s="100"/>
      <c r="I41" s="101">
        <v>6.2549999999999999</v>
      </c>
      <c r="J41" s="102"/>
      <c r="K41" s="16">
        <v>5.9180000000000001</v>
      </c>
      <c r="L41" s="99">
        <v>0.28000000000000003</v>
      </c>
      <c r="M41" s="127"/>
      <c r="N41" s="100"/>
      <c r="O41" s="99">
        <v>79</v>
      </c>
      <c r="P41" s="100"/>
      <c r="T41" s="7"/>
    </row>
    <row r="42" spans="1:20" s="1" customFormat="1" ht="32.25" customHeight="1" x14ac:dyDescent="0.2">
      <c r="B42" s="5" t="s">
        <v>25</v>
      </c>
      <c r="C42" s="94" t="s">
        <v>165</v>
      </c>
      <c r="D42" s="95"/>
      <c r="E42" s="95"/>
      <c r="F42" s="96"/>
      <c r="G42" s="128" t="s">
        <v>169</v>
      </c>
      <c r="H42" s="129"/>
      <c r="I42" s="118">
        <v>9.1809999999999992</v>
      </c>
      <c r="J42" s="118"/>
      <c r="K42" s="6">
        <v>11.94</v>
      </c>
      <c r="L42" s="118">
        <v>50.408999999999999</v>
      </c>
      <c r="M42" s="118"/>
      <c r="N42" s="118"/>
      <c r="O42" s="119">
        <v>346</v>
      </c>
      <c r="P42" s="119"/>
      <c r="T42" s="7"/>
    </row>
    <row r="43" spans="1:20" s="1" customFormat="1" ht="31.5" customHeight="1" x14ac:dyDescent="0.2">
      <c r="B43" s="5" t="s">
        <v>127</v>
      </c>
      <c r="C43" s="94" t="s">
        <v>126</v>
      </c>
      <c r="D43" s="95"/>
      <c r="E43" s="95"/>
      <c r="F43" s="96"/>
      <c r="G43" s="97">
        <v>200</v>
      </c>
      <c r="H43" s="98"/>
      <c r="I43" s="118">
        <v>0.21</v>
      </c>
      <c r="J43" s="118"/>
      <c r="K43" s="6">
        <v>0.05</v>
      </c>
      <c r="L43" s="118">
        <v>15.02</v>
      </c>
      <c r="M43" s="118"/>
      <c r="N43" s="118"/>
      <c r="O43" s="119">
        <v>61</v>
      </c>
      <c r="P43" s="119"/>
      <c r="T43" s="7"/>
    </row>
    <row r="44" spans="1:20" s="1" customFormat="1" ht="30.75" customHeight="1" x14ac:dyDescent="0.2">
      <c r="B44" s="5"/>
      <c r="C44" s="94" t="s">
        <v>91</v>
      </c>
      <c r="D44" s="95"/>
      <c r="E44" s="95"/>
      <c r="F44" s="96"/>
      <c r="G44" s="97">
        <v>25</v>
      </c>
      <c r="H44" s="98"/>
      <c r="I44" s="120">
        <v>1.5</v>
      </c>
      <c r="J44" s="120"/>
      <c r="K44" s="8">
        <v>0.25</v>
      </c>
      <c r="L44" s="120">
        <v>17.25</v>
      </c>
      <c r="M44" s="120"/>
      <c r="N44" s="120"/>
      <c r="O44" s="120">
        <v>77</v>
      </c>
      <c r="P44" s="120"/>
      <c r="T44" s="7"/>
    </row>
    <row r="45" spans="1:20" s="1" customFormat="1" ht="16.350000000000001" customHeight="1" x14ac:dyDescent="0.2">
      <c r="B45" s="103" t="s">
        <v>11</v>
      </c>
      <c r="C45" s="104"/>
      <c r="D45" s="104"/>
      <c r="E45" s="104"/>
      <c r="F45" s="105"/>
      <c r="G45" s="65">
        <v>598</v>
      </c>
      <c r="H45" s="66"/>
      <c r="I45" s="122">
        <f>I44+I43+I42+I41+I40</f>
        <v>17.625999999999998</v>
      </c>
      <c r="J45" s="122"/>
      <c r="K45" s="9">
        <f>K44+K43+K42+K41+K40</f>
        <v>18.638000000000002</v>
      </c>
      <c r="L45" s="122">
        <f>L44+L43+L42+L41+L40</f>
        <v>94.719000000000008</v>
      </c>
      <c r="M45" s="122"/>
      <c r="N45" s="122"/>
      <c r="O45" s="123">
        <f>O44+O43+O42+O41+O40</f>
        <v>616</v>
      </c>
      <c r="P45" s="123"/>
      <c r="T45" s="7"/>
    </row>
    <row r="46" spans="1:20" s="1" customFormat="1" ht="16.350000000000001" customHeight="1" x14ac:dyDescent="0.2">
      <c r="A46" s="4"/>
      <c r="B46" s="71" t="s">
        <v>12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3"/>
      <c r="T46" s="7"/>
    </row>
    <row r="47" spans="1:20" s="1" customFormat="1" ht="35.25" customHeight="1" x14ac:dyDescent="0.2">
      <c r="B47" s="5" t="s">
        <v>13</v>
      </c>
      <c r="C47" s="94" t="s">
        <v>154</v>
      </c>
      <c r="D47" s="95"/>
      <c r="E47" s="95"/>
      <c r="F47" s="96"/>
      <c r="G47" s="97">
        <v>120</v>
      </c>
      <c r="H47" s="98"/>
      <c r="I47" s="101">
        <v>0.48</v>
      </c>
      <c r="J47" s="102"/>
      <c r="K47" s="6">
        <v>0.48</v>
      </c>
      <c r="L47" s="118">
        <v>11.76</v>
      </c>
      <c r="M47" s="118"/>
      <c r="N47" s="118"/>
      <c r="O47" s="120">
        <v>53</v>
      </c>
      <c r="P47" s="120"/>
      <c r="T47" s="7"/>
    </row>
    <row r="48" spans="1:20" s="1" customFormat="1" ht="31.5" customHeight="1" x14ac:dyDescent="0.2">
      <c r="B48" s="5" t="s">
        <v>128</v>
      </c>
      <c r="C48" s="94" t="s">
        <v>99</v>
      </c>
      <c r="D48" s="95"/>
      <c r="E48" s="95"/>
      <c r="F48" s="96"/>
      <c r="G48" s="97">
        <v>100</v>
      </c>
      <c r="H48" s="98"/>
      <c r="I48" s="118">
        <v>0.99</v>
      </c>
      <c r="J48" s="118"/>
      <c r="K48" s="6">
        <v>0.14000000000000001</v>
      </c>
      <c r="L48" s="118">
        <v>8.7799999999999994</v>
      </c>
      <c r="M48" s="118"/>
      <c r="N48" s="118"/>
      <c r="O48" s="119">
        <v>40</v>
      </c>
      <c r="P48" s="119"/>
      <c r="T48" s="7"/>
    </row>
    <row r="49" spans="1:20" s="24" customFormat="1" ht="33.75" customHeight="1" x14ac:dyDescent="0.2">
      <c r="A49" s="1"/>
      <c r="B49" s="5" t="s">
        <v>34</v>
      </c>
      <c r="C49" s="94" t="s">
        <v>106</v>
      </c>
      <c r="D49" s="95"/>
      <c r="E49" s="95"/>
      <c r="F49" s="96"/>
      <c r="G49" s="97">
        <v>250</v>
      </c>
      <c r="H49" s="98"/>
      <c r="I49" s="118">
        <v>2.4300000000000002</v>
      </c>
      <c r="J49" s="118"/>
      <c r="K49" s="6">
        <v>3.68</v>
      </c>
      <c r="L49" s="118">
        <v>10.4</v>
      </c>
      <c r="M49" s="118"/>
      <c r="N49" s="118"/>
      <c r="O49" s="119">
        <v>88</v>
      </c>
      <c r="P49" s="119"/>
      <c r="S49" s="1"/>
      <c r="T49" s="7"/>
    </row>
    <row r="50" spans="1:20" s="1" customFormat="1" ht="39.75" customHeight="1" x14ac:dyDescent="0.2">
      <c r="B50" s="5" t="s">
        <v>27</v>
      </c>
      <c r="C50" s="94" t="s">
        <v>100</v>
      </c>
      <c r="D50" s="95"/>
      <c r="E50" s="95"/>
      <c r="F50" s="96"/>
      <c r="G50" s="92" t="s">
        <v>28</v>
      </c>
      <c r="H50" s="93"/>
      <c r="I50" s="101">
        <v>15.194000000000001</v>
      </c>
      <c r="J50" s="102"/>
      <c r="K50" s="6">
        <v>17.678000000000001</v>
      </c>
      <c r="L50" s="101">
        <v>10.845000000000001</v>
      </c>
      <c r="M50" s="126"/>
      <c r="N50" s="102"/>
      <c r="O50" s="67">
        <v>263</v>
      </c>
      <c r="P50" s="68"/>
      <c r="T50" s="7"/>
    </row>
    <row r="51" spans="1:20" s="1" customFormat="1" ht="30.75" customHeight="1" x14ac:dyDescent="0.2">
      <c r="B51" s="5" t="s">
        <v>110</v>
      </c>
      <c r="C51" s="94" t="s">
        <v>111</v>
      </c>
      <c r="D51" s="95"/>
      <c r="E51" s="95"/>
      <c r="F51" s="96"/>
      <c r="G51" s="97">
        <v>180</v>
      </c>
      <c r="H51" s="98"/>
      <c r="I51" s="120">
        <v>6.42</v>
      </c>
      <c r="J51" s="120"/>
      <c r="K51" s="6">
        <v>6.14</v>
      </c>
      <c r="L51" s="120">
        <v>38.799999999999997</v>
      </c>
      <c r="M51" s="120"/>
      <c r="N51" s="120"/>
      <c r="O51" s="119">
        <v>236</v>
      </c>
      <c r="P51" s="119"/>
      <c r="T51" s="7"/>
    </row>
    <row r="52" spans="1:20" s="1" customFormat="1" ht="47.25" customHeight="1" x14ac:dyDescent="0.2">
      <c r="B52" s="5" t="s">
        <v>136</v>
      </c>
      <c r="C52" s="53" t="s">
        <v>177</v>
      </c>
      <c r="D52" s="54"/>
      <c r="E52" s="54"/>
      <c r="F52" s="55"/>
      <c r="G52" s="92" t="s">
        <v>10</v>
      </c>
      <c r="H52" s="93"/>
      <c r="I52" s="118">
        <v>0.44</v>
      </c>
      <c r="J52" s="118"/>
      <c r="K52" s="6">
        <v>0.02</v>
      </c>
      <c r="L52" s="118">
        <v>29.76</v>
      </c>
      <c r="M52" s="118"/>
      <c r="N52" s="118"/>
      <c r="O52" s="119">
        <v>121</v>
      </c>
      <c r="P52" s="119"/>
      <c r="T52" s="7"/>
    </row>
    <row r="53" spans="1:20" s="1" customFormat="1" ht="19.5" customHeight="1" x14ac:dyDescent="0.2">
      <c r="B53" s="5"/>
      <c r="C53" s="94" t="s">
        <v>97</v>
      </c>
      <c r="D53" s="95"/>
      <c r="E53" s="95"/>
      <c r="F53" s="96"/>
      <c r="G53" s="97">
        <v>40</v>
      </c>
      <c r="H53" s="98"/>
      <c r="I53" s="120">
        <v>1.92</v>
      </c>
      <c r="J53" s="120"/>
      <c r="K53" s="8">
        <v>1.96</v>
      </c>
      <c r="L53" s="120">
        <v>8.8000000000000007</v>
      </c>
      <c r="M53" s="120"/>
      <c r="N53" s="120"/>
      <c r="O53" s="120">
        <v>59</v>
      </c>
      <c r="P53" s="120"/>
      <c r="T53" s="7"/>
    </row>
    <row r="54" spans="1:20" s="1" customFormat="1" ht="27" customHeight="1" x14ac:dyDescent="0.2">
      <c r="B54" s="103" t="s">
        <v>11</v>
      </c>
      <c r="C54" s="104"/>
      <c r="D54" s="104"/>
      <c r="E54" s="104"/>
      <c r="F54" s="105"/>
      <c r="G54" s="65">
        <v>1012</v>
      </c>
      <c r="H54" s="66"/>
      <c r="I54" s="122">
        <f>SUM(I47:J53)</f>
        <v>27.874000000000002</v>
      </c>
      <c r="J54" s="122"/>
      <c r="K54" s="17" t="s">
        <v>207</v>
      </c>
      <c r="L54" s="122">
        <f>SUM(L47:N53)</f>
        <v>119.145</v>
      </c>
      <c r="M54" s="122"/>
      <c r="N54" s="122"/>
      <c r="O54" s="123">
        <f>SUM(O47:P53)</f>
        <v>860</v>
      </c>
      <c r="P54" s="123"/>
      <c r="T54" s="7"/>
    </row>
    <row r="55" spans="1:20" s="1" customFormat="1" ht="27" customHeight="1" x14ac:dyDescent="0.2">
      <c r="B55" s="10"/>
      <c r="C55" s="103" t="s">
        <v>188</v>
      </c>
      <c r="D55" s="104"/>
      <c r="E55" s="104"/>
      <c r="F55" s="105"/>
      <c r="G55" s="65">
        <f>G45+G54</f>
        <v>1610</v>
      </c>
      <c r="H55" s="66"/>
      <c r="I55" s="81">
        <f>I54+I45</f>
        <v>45.5</v>
      </c>
      <c r="J55" s="82"/>
      <c r="K55" s="9">
        <f>K54+K45</f>
        <v>48.736000000000004</v>
      </c>
      <c r="L55" s="81">
        <f>L54+L45</f>
        <v>213.864</v>
      </c>
      <c r="M55" s="121"/>
      <c r="N55" s="82"/>
      <c r="O55" s="106">
        <f>O54+O45</f>
        <v>1476</v>
      </c>
      <c r="P55" s="107"/>
      <c r="T55" s="7"/>
    </row>
    <row r="56" spans="1:20" s="1" customFormat="1" ht="16.350000000000001" customHeight="1" x14ac:dyDescent="0.2">
      <c r="A56" s="4"/>
      <c r="B56" s="71" t="s">
        <v>30</v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3"/>
      <c r="T56" s="7"/>
    </row>
    <row r="57" spans="1:20" s="1" customFormat="1" ht="16.350000000000001" customHeight="1" x14ac:dyDescent="0.2">
      <c r="A57" s="4"/>
      <c r="B57" s="71" t="s">
        <v>8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3"/>
      <c r="T57" s="7"/>
    </row>
    <row r="58" spans="1:20" s="1" customFormat="1" ht="43.5" customHeight="1" x14ac:dyDescent="0.2">
      <c r="A58" s="4"/>
      <c r="B58" s="5" t="s">
        <v>31</v>
      </c>
      <c r="C58" s="94" t="s">
        <v>101</v>
      </c>
      <c r="D58" s="95"/>
      <c r="E58" s="95"/>
      <c r="F58" s="96"/>
      <c r="G58" s="97">
        <v>80</v>
      </c>
      <c r="H58" s="98"/>
      <c r="I58" s="118">
        <v>7.61</v>
      </c>
      <c r="J58" s="118"/>
      <c r="K58" s="6">
        <v>8.84</v>
      </c>
      <c r="L58" s="118">
        <v>5.7439999999999998</v>
      </c>
      <c r="M58" s="118"/>
      <c r="N58" s="118"/>
      <c r="O58" s="119">
        <v>133</v>
      </c>
      <c r="P58" s="119"/>
      <c r="T58" s="7"/>
    </row>
    <row r="59" spans="1:20" s="1" customFormat="1" ht="28.5" customHeight="1" x14ac:dyDescent="0.2">
      <c r="B59" s="5" t="s">
        <v>9</v>
      </c>
      <c r="C59" s="94" t="s">
        <v>90</v>
      </c>
      <c r="D59" s="95"/>
      <c r="E59" s="95"/>
      <c r="F59" s="96"/>
      <c r="G59" s="92" t="s">
        <v>75</v>
      </c>
      <c r="H59" s="93"/>
      <c r="I59" s="101">
        <v>9.4369999999999994</v>
      </c>
      <c r="J59" s="102"/>
      <c r="K59" s="6">
        <v>11.717000000000001</v>
      </c>
      <c r="L59" s="101">
        <v>44.091999999999999</v>
      </c>
      <c r="M59" s="126"/>
      <c r="N59" s="102"/>
      <c r="O59" s="119">
        <v>320</v>
      </c>
      <c r="P59" s="119"/>
      <c r="T59" s="7"/>
    </row>
    <row r="60" spans="1:20" s="1" customFormat="1" ht="28.5" customHeight="1" x14ac:dyDescent="0.2">
      <c r="B60" s="5" t="s">
        <v>132</v>
      </c>
      <c r="C60" s="94" t="s">
        <v>116</v>
      </c>
      <c r="D60" s="95"/>
      <c r="E60" s="95"/>
      <c r="F60" s="96"/>
      <c r="G60" s="92" t="s">
        <v>10</v>
      </c>
      <c r="H60" s="93"/>
      <c r="I60" s="118">
        <v>0.27300000000000002</v>
      </c>
      <c r="J60" s="118"/>
      <c r="K60" s="6">
        <v>5.7000000000000002E-2</v>
      </c>
      <c r="L60" s="118">
        <v>15.23</v>
      </c>
      <c r="M60" s="118"/>
      <c r="N60" s="118"/>
      <c r="O60" s="119">
        <v>63</v>
      </c>
      <c r="P60" s="119"/>
      <c r="T60" s="7"/>
    </row>
    <row r="61" spans="1:20" s="1" customFormat="1" ht="24.75" customHeight="1" x14ac:dyDescent="0.2">
      <c r="B61" s="5"/>
      <c r="C61" s="94" t="s">
        <v>91</v>
      </c>
      <c r="D61" s="95"/>
      <c r="E61" s="95"/>
      <c r="F61" s="96"/>
      <c r="G61" s="97">
        <v>25</v>
      </c>
      <c r="H61" s="98"/>
      <c r="I61" s="120">
        <v>1.5</v>
      </c>
      <c r="J61" s="120"/>
      <c r="K61" s="8">
        <v>0.25</v>
      </c>
      <c r="L61" s="120">
        <v>17.25</v>
      </c>
      <c r="M61" s="120"/>
      <c r="N61" s="120"/>
      <c r="O61" s="120">
        <v>77</v>
      </c>
      <c r="P61" s="120"/>
      <c r="T61" s="7"/>
    </row>
    <row r="62" spans="1:20" s="1" customFormat="1" ht="16.350000000000001" customHeight="1" x14ac:dyDescent="0.2">
      <c r="B62" s="103" t="s">
        <v>11</v>
      </c>
      <c r="C62" s="104"/>
      <c r="D62" s="104"/>
      <c r="E62" s="104"/>
      <c r="F62" s="105"/>
      <c r="G62" s="65">
        <v>582</v>
      </c>
      <c r="H62" s="66"/>
      <c r="I62" s="122">
        <f>I61+I60+I59+I58</f>
        <v>18.82</v>
      </c>
      <c r="J62" s="122"/>
      <c r="K62" s="9">
        <f>K61+K60+K59+K58</f>
        <v>20.864000000000001</v>
      </c>
      <c r="L62" s="122">
        <f>L61+L60+L59+L58</f>
        <v>82.316000000000003</v>
      </c>
      <c r="M62" s="122"/>
      <c r="N62" s="122"/>
      <c r="O62" s="123">
        <f>O61+O60+O59+O58</f>
        <v>593</v>
      </c>
      <c r="P62" s="123"/>
      <c r="T62" s="7"/>
    </row>
    <row r="63" spans="1:20" s="1" customFormat="1" ht="16.350000000000001" customHeight="1" x14ac:dyDescent="0.2">
      <c r="A63" s="4"/>
      <c r="B63" s="71" t="s">
        <v>12</v>
      </c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3"/>
      <c r="T63" s="7"/>
    </row>
    <row r="64" spans="1:20" s="1" customFormat="1" ht="31.5" customHeight="1" x14ac:dyDescent="0.2">
      <c r="B64" s="5" t="s">
        <v>14</v>
      </c>
      <c r="C64" s="94" t="s">
        <v>102</v>
      </c>
      <c r="D64" s="95"/>
      <c r="E64" s="95"/>
      <c r="F64" s="96"/>
      <c r="G64" s="97">
        <v>100</v>
      </c>
      <c r="H64" s="98"/>
      <c r="I64" s="118">
        <v>1.5509999999999999</v>
      </c>
      <c r="J64" s="118"/>
      <c r="K64" s="6">
        <v>4.085</v>
      </c>
      <c r="L64" s="118">
        <v>15.175000000000001</v>
      </c>
      <c r="M64" s="118"/>
      <c r="N64" s="118"/>
      <c r="O64" s="119">
        <v>104</v>
      </c>
      <c r="P64" s="119"/>
      <c r="T64" s="7"/>
    </row>
    <row r="65" spans="1:20" s="1" customFormat="1" ht="41.25" customHeight="1" x14ac:dyDescent="0.2">
      <c r="B65" s="5" t="s">
        <v>32</v>
      </c>
      <c r="C65" s="94" t="s">
        <v>186</v>
      </c>
      <c r="D65" s="95"/>
      <c r="E65" s="95"/>
      <c r="F65" s="96"/>
      <c r="G65" s="97">
        <v>250</v>
      </c>
      <c r="H65" s="98"/>
      <c r="I65" s="101">
        <v>3.8159999999999998</v>
      </c>
      <c r="J65" s="102"/>
      <c r="K65" s="6">
        <v>3.4750000000000001</v>
      </c>
      <c r="L65" s="101">
        <v>26.965</v>
      </c>
      <c r="M65" s="126"/>
      <c r="N65" s="102"/>
      <c r="O65" s="67">
        <v>156</v>
      </c>
      <c r="P65" s="68"/>
      <c r="T65" s="7"/>
    </row>
    <row r="66" spans="1:20" s="1" customFormat="1" ht="29.25" customHeight="1" x14ac:dyDescent="0.2">
      <c r="B66" s="5" t="s">
        <v>104</v>
      </c>
      <c r="C66" s="94" t="s">
        <v>133</v>
      </c>
      <c r="D66" s="95"/>
      <c r="E66" s="95"/>
      <c r="F66" s="96"/>
      <c r="G66" s="92" t="s">
        <v>173</v>
      </c>
      <c r="H66" s="93"/>
      <c r="I66" s="118">
        <v>20.771999999999998</v>
      </c>
      <c r="J66" s="118"/>
      <c r="K66" s="6">
        <v>19.855</v>
      </c>
      <c r="L66" s="118">
        <v>49.18</v>
      </c>
      <c r="M66" s="118"/>
      <c r="N66" s="118"/>
      <c r="O66" s="119">
        <v>459</v>
      </c>
      <c r="P66" s="119"/>
      <c r="T66" s="7"/>
    </row>
    <row r="67" spans="1:20" s="1" customFormat="1" ht="28.35" customHeight="1" x14ac:dyDescent="0.2">
      <c r="B67" s="5" t="s">
        <v>131</v>
      </c>
      <c r="C67" s="94" t="s">
        <v>130</v>
      </c>
      <c r="D67" s="95"/>
      <c r="E67" s="95"/>
      <c r="F67" s="96"/>
      <c r="G67" s="92" t="s">
        <v>17</v>
      </c>
      <c r="H67" s="93"/>
      <c r="I67" s="118">
        <v>0.21</v>
      </c>
      <c r="J67" s="118"/>
      <c r="K67" s="6">
        <v>0.05</v>
      </c>
      <c r="L67" s="118">
        <v>15.02</v>
      </c>
      <c r="M67" s="118"/>
      <c r="N67" s="118"/>
      <c r="O67" s="119">
        <v>61</v>
      </c>
      <c r="P67" s="119"/>
      <c r="T67" s="7"/>
    </row>
    <row r="68" spans="1:20" s="1" customFormat="1" ht="29.25" customHeight="1" x14ac:dyDescent="0.2">
      <c r="B68" s="5"/>
      <c r="C68" s="94" t="s">
        <v>97</v>
      </c>
      <c r="D68" s="95"/>
      <c r="E68" s="95"/>
      <c r="F68" s="96"/>
      <c r="G68" s="97">
        <v>40</v>
      </c>
      <c r="H68" s="98"/>
      <c r="I68" s="120">
        <v>1.92</v>
      </c>
      <c r="J68" s="120"/>
      <c r="K68" s="8">
        <v>1.96</v>
      </c>
      <c r="L68" s="120">
        <v>8.8000000000000007</v>
      </c>
      <c r="M68" s="120"/>
      <c r="N68" s="120"/>
      <c r="O68" s="120">
        <v>59</v>
      </c>
      <c r="P68" s="120"/>
      <c r="T68" s="7"/>
    </row>
    <row r="69" spans="1:20" s="1" customFormat="1" ht="16.350000000000001" customHeight="1" x14ac:dyDescent="0.2">
      <c r="B69" s="103" t="s">
        <v>11</v>
      </c>
      <c r="C69" s="104"/>
      <c r="D69" s="104"/>
      <c r="E69" s="104"/>
      <c r="F69" s="105"/>
      <c r="G69" s="65">
        <v>835</v>
      </c>
      <c r="H69" s="66"/>
      <c r="I69" s="122">
        <f>I68+I67+I66+I65+I64</f>
        <v>28.268999999999995</v>
      </c>
      <c r="J69" s="122"/>
      <c r="K69" s="9">
        <f>K68+K67+K66+K65+K64</f>
        <v>29.425000000000004</v>
      </c>
      <c r="L69" s="122">
        <f>L67+L68+L66+L65+L64</f>
        <v>115.14</v>
      </c>
      <c r="M69" s="122"/>
      <c r="N69" s="122"/>
      <c r="O69" s="123">
        <f>O68+O67+O66+O65+O64</f>
        <v>839</v>
      </c>
      <c r="P69" s="123"/>
      <c r="T69" s="7"/>
    </row>
    <row r="70" spans="1:20" s="1" customFormat="1" ht="16.350000000000001" customHeight="1" x14ac:dyDescent="0.2">
      <c r="B70" s="10"/>
      <c r="C70" s="103" t="s">
        <v>188</v>
      </c>
      <c r="D70" s="104"/>
      <c r="E70" s="104"/>
      <c r="F70" s="105"/>
      <c r="G70" s="65">
        <v>1417</v>
      </c>
      <c r="H70" s="66"/>
      <c r="I70" s="81">
        <f>I69+I62</f>
        <v>47.088999999999999</v>
      </c>
      <c r="J70" s="82"/>
      <c r="K70" s="9">
        <f>K69+K62</f>
        <v>50.289000000000001</v>
      </c>
      <c r="L70" s="81">
        <f>L69+L62</f>
        <v>197.45600000000002</v>
      </c>
      <c r="M70" s="121"/>
      <c r="N70" s="82"/>
      <c r="O70" s="106">
        <f>O69+O62</f>
        <v>1432</v>
      </c>
      <c r="P70" s="107"/>
      <c r="T70" s="7"/>
    </row>
    <row r="71" spans="1:20" s="1" customFormat="1" ht="16.350000000000001" customHeight="1" x14ac:dyDescent="0.2">
      <c r="A71" s="4"/>
      <c r="B71" s="71" t="s">
        <v>33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3"/>
      <c r="T71" s="7"/>
    </row>
    <row r="72" spans="1:20" s="1" customFormat="1" ht="16.350000000000001" customHeight="1" x14ac:dyDescent="0.2">
      <c r="A72" s="4"/>
      <c r="B72" s="71" t="s">
        <v>8</v>
      </c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  <c r="T72" s="7"/>
    </row>
    <row r="73" spans="1:20" s="1" customFormat="1" ht="31.5" customHeight="1" x14ac:dyDescent="0.2">
      <c r="A73" s="4"/>
      <c r="B73" s="5" t="s">
        <v>43</v>
      </c>
      <c r="C73" s="94" t="s">
        <v>196</v>
      </c>
      <c r="D73" s="95"/>
      <c r="E73" s="95"/>
      <c r="F73" s="96"/>
      <c r="G73" s="97">
        <v>90</v>
      </c>
      <c r="H73" s="98"/>
      <c r="I73" s="118">
        <v>0.48</v>
      </c>
      <c r="J73" s="118"/>
      <c r="K73" s="6">
        <v>0.48</v>
      </c>
      <c r="L73" s="118">
        <v>4.76</v>
      </c>
      <c r="M73" s="118"/>
      <c r="N73" s="118"/>
      <c r="O73" s="67">
        <v>56</v>
      </c>
      <c r="P73" s="137"/>
      <c r="Q73" s="137"/>
      <c r="R73" s="68"/>
      <c r="T73" s="7"/>
    </row>
    <row r="74" spans="1:20" s="1" customFormat="1" ht="30.75" customHeight="1" x14ac:dyDescent="0.2">
      <c r="A74" s="4"/>
      <c r="B74" s="5" t="s">
        <v>162</v>
      </c>
      <c r="C74" s="94" t="s">
        <v>163</v>
      </c>
      <c r="D74" s="95"/>
      <c r="E74" s="95"/>
      <c r="F74" s="96"/>
      <c r="G74" s="99">
        <v>10</v>
      </c>
      <c r="H74" s="100"/>
      <c r="I74" s="134">
        <v>7.3</v>
      </c>
      <c r="J74" s="135"/>
      <c r="K74" s="11">
        <v>7.55</v>
      </c>
      <c r="L74" s="99">
        <v>0.8</v>
      </c>
      <c r="M74" s="127"/>
      <c r="N74" s="100"/>
      <c r="O74" s="99">
        <v>97</v>
      </c>
      <c r="P74" s="100"/>
      <c r="T74" s="7"/>
    </row>
    <row r="75" spans="1:20" s="1" customFormat="1" ht="33" customHeight="1" x14ac:dyDescent="0.2">
      <c r="B75" s="5" t="s">
        <v>9</v>
      </c>
      <c r="C75" s="94" t="s">
        <v>157</v>
      </c>
      <c r="D75" s="95"/>
      <c r="E75" s="95"/>
      <c r="F75" s="96"/>
      <c r="G75" s="97" t="s">
        <v>204</v>
      </c>
      <c r="H75" s="98"/>
      <c r="I75" s="118">
        <v>8.5850000000000009</v>
      </c>
      <c r="J75" s="118"/>
      <c r="K75" s="6">
        <v>9.5370000000000008</v>
      </c>
      <c r="L75" s="118">
        <v>56.177999999999997</v>
      </c>
      <c r="M75" s="118"/>
      <c r="N75" s="118"/>
      <c r="O75" s="119">
        <v>345</v>
      </c>
      <c r="P75" s="119"/>
      <c r="T75" s="7"/>
    </row>
    <row r="76" spans="1:20" s="1" customFormat="1" ht="35.25" customHeight="1" x14ac:dyDescent="0.2">
      <c r="B76" s="5" t="s">
        <v>125</v>
      </c>
      <c r="C76" s="94" t="s">
        <v>103</v>
      </c>
      <c r="D76" s="95"/>
      <c r="E76" s="95"/>
      <c r="F76" s="96"/>
      <c r="G76" s="97">
        <v>200</v>
      </c>
      <c r="H76" s="98"/>
      <c r="I76" s="118">
        <v>0.32</v>
      </c>
      <c r="J76" s="118"/>
      <c r="K76" s="6">
        <v>0.14000000000000001</v>
      </c>
      <c r="L76" s="118">
        <v>20.440000000000001</v>
      </c>
      <c r="M76" s="118"/>
      <c r="N76" s="118"/>
      <c r="O76" s="119">
        <v>84</v>
      </c>
      <c r="P76" s="119"/>
      <c r="T76" s="7"/>
    </row>
    <row r="77" spans="1:20" s="1" customFormat="1" ht="23.25" customHeight="1" x14ac:dyDescent="0.2">
      <c r="B77" s="5"/>
      <c r="C77" s="94" t="s">
        <v>91</v>
      </c>
      <c r="D77" s="95"/>
      <c r="E77" s="95"/>
      <c r="F77" s="96"/>
      <c r="G77" s="97">
        <v>25</v>
      </c>
      <c r="H77" s="98"/>
      <c r="I77" s="120">
        <v>1.5</v>
      </c>
      <c r="J77" s="120"/>
      <c r="K77" s="8">
        <v>0.25</v>
      </c>
      <c r="L77" s="120">
        <v>17.25</v>
      </c>
      <c r="M77" s="120"/>
      <c r="N77" s="120"/>
      <c r="O77" s="120">
        <v>77</v>
      </c>
      <c r="P77" s="120"/>
      <c r="T77" s="7"/>
    </row>
    <row r="78" spans="1:20" s="1" customFormat="1" ht="16.350000000000001" customHeight="1" x14ac:dyDescent="0.2">
      <c r="B78" s="103" t="s">
        <v>11</v>
      </c>
      <c r="C78" s="104"/>
      <c r="D78" s="104"/>
      <c r="E78" s="104"/>
      <c r="F78" s="105"/>
      <c r="G78" s="65">
        <v>580</v>
      </c>
      <c r="H78" s="66"/>
      <c r="I78" s="122">
        <f>I77+I76+I75+I74+I73</f>
        <v>18.185000000000002</v>
      </c>
      <c r="J78" s="122"/>
      <c r="K78" s="9">
        <f>K77+K76+K75+K74+K73</f>
        <v>17.957000000000001</v>
      </c>
      <c r="L78" s="122">
        <f>L77+L76+L75+L74+L73</f>
        <v>99.427999999999997</v>
      </c>
      <c r="M78" s="122"/>
      <c r="N78" s="122"/>
      <c r="O78" s="123">
        <f>O77+O76+O75+O74+O73</f>
        <v>659</v>
      </c>
      <c r="P78" s="123"/>
      <c r="T78" s="7"/>
    </row>
    <row r="79" spans="1:20" s="1" customFormat="1" ht="16.350000000000001" customHeight="1" x14ac:dyDescent="0.2">
      <c r="A79" s="4"/>
      <c r="B79" s="71" t="s">
        <v>12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3"/>
      <c r="T79" s="7"/>
    </row>
    <row r="80" spans="1:20" s="1" customFormat="1" ht="29.25" customHeight="1" x14ac:dyDescent="0.2">
      <c r="B80" s="5" t="s">
        <v>13</v>
      </c>
      <c r="C80" s="94" t="s">
        <v>203</v>
      </c>
      <c r="D80" s="95"/>
      <c r="E80" s="95"/>
      <c r="F80" s="96"/>
      <c r="G80" s="97">
        <v>120</v>
      </c>
      <c r="H80" s="98"/>
      <c r="I80" s="118">
        <v>0.48</v>
      </c>
      <c r="J80" s="118"/>
      <c r="K80" s="6">
        <v>0.48</v>
      </c>
      <c r="L80" s="120">
        <v>26.74</v>
      </c>
      <c r="M80" s="120"/>
      <c r="N80" s="120"/>
      <c r="O80" s="120">
        <v>113</v>
      </c>
      <c r="P80" s="120"/>
      <c r="T80" s="7"/>
    </row>
    <row r="81" spans="1:20" s="1" customFormat="1" ht="30.75" customHeight="1" x14ac:dyDescent="0.2">
      <c r="B81" s="5" t="s">
        <v>74</v>
      </c>
      <c r="C81" s="94" t="s">
        <v>105</v>
      </c>
      <c r="D81" s="95"/>
      <c r="E81" s="95"/>
      <c r="F81" s="96"/>
      <c r="G81" s="97">
        <v>100</v>
      </c>
      <c r="H81" s="98"/>
      <c r="I81" s="118">
        <v>1.43</v>
      </c>
      <c r="J81" s="118"/>
      <c r="K81" s="6">
        <v>3.0510000000000002</v>
      </c>
      <c r="L81" s="118">
        <v>9.1050000000000004</v>
      </c>
      <c r="M81" s="118"/>
      <c r="N81" s="118"/>
      <c r="O81" s="119">
        <v>68</v>
      </c>
      <c r="P81" s="119"/>
      <c r="T81" s="7"/>
    </row>
    <row r="82" spans="1:20" s="1" customFormat="1" ht="36.75" customHeight="1" x14ac:dyDescent="0.2">
      <c r="B82" s="5" t="s">
        <v>34</v>
      </c>
      <c r="C82" s="94" t="s">
        <v>106</v>
      </c>
      <c r="D82" s="95"/>
      <c r="E82" s="95"/>
      <c r="F82" s="96"/>
      <c r="G82" s="97">
        <v>250</v>
      </c>
      <c r="H82" s="98"/>
      <c r="I82" s="118">
        <v>2.4300000000000002</v>
      </c>
      <c r="J82" s="118"/>
      <c r="K82" s="6">
        <v>3.68</v>
      </c>
      <c r="L82" s="118">
        <v>10.4</v>
      </c>
      <c r="M82" s="118"/>
      <c r="N82" s="118"/>
      <c r="O82" s="119">
        <v>84</v>
      </c>
      <c r="P82" s="119"/>
      <c r="T82" s="7"/>
    </row>
    <row r="83" spans="1:20" s="1" customFormat="1" ht="32.25" customHeight="1" x14ac:dyDescent="0.2">
      <c r="B83" s="5" t="s">
        <v>35</v>
      </c>
      <c r="C83" s="94" t="s">
        <v>134</v>
      </c>
      <c r="D83" s="95"/>
      <c r="E83" s="95"/>
      <c r="F83" s="96"/>
      <c r="G83" s="97">
        <v>100</v>
      </c>
      <c r="H83" s="98"/>
      <c r="I83" s="118">
        <v>12.27</v>
      </c>
      <c r="J83" s="118"/>
      <c r="K83" s="6">
        <v>12.28</v>
      </c>
      <c r="L83" s="118">
        <v>1.76</v>
      </c>
      <c r="M83" s="118"/>
      <c r="N83" s="118"/>
      <c r="O83" s="119">
        <v>172</v>
      </c>
      <c r="P83" s="119"/>
      <c r="T83" s="7"/>
    </row>
    <row r="84" spans="1:20" s="1" customFormat="1" ht="32.85" customHeight="1" x14ac:dyDescent="0.2">
      <c r="B84" s="5" t="s">
        <v>36</v>
      </c>
      <c r="C84" s="94" t="s">
        <v>107</v>
      </c>
      <c r="D84" s="95"/>
      <c r="E84" s="95"/>
      <c r="F84" s="96"/>
      <c r="G84" s="97">
        <v>180</v>
      </c>
      <c r="H84" s="98"/>
      <c r="I84" s="118">
        <v>9.1140000000000008</v>
      </c>
      <c r="J84" s="118"/>
      <c r="K84" s="6">
        <v>6.26</v>
      </c>
      <c r="L84" s="118">
        <v>42.956000000000003</v>
      </c>
      <c r="M84" s="118"/>
      <c r="N84" s="118"/>
      <c r="O84" s="119">
        <v>265</v>
      </c>
      <c r="P84" s="119"/>
      <c r="T84" s="7"/>
    </row>
    <row r="85" spans="1:20" s="1" customFormat="1" ht="30" customHeight="1" x14ac:dyDescent="0.2">
      <c r="B85" s="5" t="s">
        <v>20</v>
      </c>
      <c r="C85" s="94" t="s">
        <v>124</v>
      </c>
      <c r="D85" s="95"/>
      <c r="E85" s="95"/>
      <c r="F85" s="96"/>
      <c r="G85" s="97">
        <v>200</v>
      </c>
      <c r="H85" s="98"/>
      <c r="I85" s="118">
        <v>0.21</v>
      </c>
      <c r="J85" s="118"/>
      <c r="K85" s="6">
        <v>0.05</v>
      </c>
      <c r="L85" s="118">
        <v>15.02</v>
      </c>
      <c r="M85" s="118"/>
      <c r="N85" s="118"/>
      <c r="O85" s="119">
        <v>61</v>
      </c>
      <c r="P85" s="119"/>
      <c r="T85" s="7"/>
    </row>
    <row r="86" spans="1:20" s="1" customFormat="1" ht="15.6" customHeight="1" x14ac:dyDescent="0.2">
      <c r="B86" s="5"/>
      <c r="C86" s="94" t="s">
        <v>97</v>
      </c>
      <c r="D86" s="95"/>
      <c r="E86" s="95"/>
      <c r="F86" s="96"/>
      <c r="G86" s="97">
        <v>40</v>
      </c>
      <c r="H86" s="98"/>
      <c r="I86" s="120">
        <v>1.92</v>
      </c>
      <c r="J86" s="120"/>
      <c r="K86" s="8">
        <v>1.96</v>
      </c>
      <c r="L86" s="120">
        <v>8.8000000000000007</v>
      </c>
      <c r="M86" s="120"/>
      <c r="N86" s="120"/>
      <c r="O86" s="120">
        <v>59</v>
      </c>
      <c r="P86" s="120"/>
      <c r="T86" s="7"/>
    </row>
    <row r="87" spans="1:20" s="1" customFormat="1" ht="16.350000000000001" customHeight="1" x14ac:dyDescent="0.2">
      <c r="B87" s="103" t="s">
        <v>11</v>
      </c>
      <c r="C87" s="104"/>
      <c r="D87" s="104"/>
      <c r="E87" s="104"/>
      <c r="F87" s="105"/>
      <c r="G87" s="65">
        <v>990</v>
      </c>
      <c r="H87" s="66"/>
      <c r="I87" s="122">
        <f>I80+I81+I82+I83+I84+I85+I86</f>
        <v>27.853999999999999</v>
      </c>
      <c r="J87" s="122"/>
      <c r="K87" s="9">
        <f>K80+K81+K82+K83+K84+K85+K86</f>
        <v>27.760999999999999</v>
      </c>
      <c r="L87" s="122">
        <f>L80+L81+L82+L83+L84+L85+L86</f>
        <v>114.78099999999999</v>
      </c>
      <c r="M87" s="122"/>
      <c r="N87" s="122"/>
      <c r="O87" s="123">
        <f>O80+O81+O82+O83+O84+O85+O86</f>
        <v>822</v>
      </c>
      <c r="P87" s="123"/>
      <c r="T87" s="7"/>
    </row>
    <row r="88" spans="1:20" s="1" customFormat="1" ht="16.350000000000001" customHeight="1" x14ac:dyDescent="0.2">
      <c r="B88" s="10"/>
      <c r="C88" s="103" t="s">
        <v>188</v>
      </c>
      <c r="D88" s="104"/>
      <c r="E88" s="104"/>
      <c r="F88" s="105"/>
      <c r="G88" s="65">
        <v>1370</v>
      </c>
      <c r="H88" s="66"/>
      <c r="I88" s="81">
        <f>I87+I78</f>
        <v>46.039000000000001</v>
      </c>
      <c r="J88" s="82"/>
      <c r="K88" s="9">
        <f>K87+K78</f>
        <v>45.718000000000004</v>
      </c>
      <c r="L88" s="81">
        <f>L87+L78</f>
        <v>214.209</v>
      </c>
      <c r="M88" s="121"/>
      <c r="N88" s="82"/>
      <c r="O88" s="106">
        <f>O87+O78</f>
        <v>1481</v>
      </c>
      <c r="P88" s="107"/>
      <c r="T88" s="7"/>
    </row>
    <row r="89" spans="1:20" s="1" customFormat="1" ht="16.350000000000001" customHeight="1" x14ac:dyDescent="0.2">
      <c r="A89" s="4"/>
      <c r="B89" s="71" t="s">
        <v>37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3"/>
      <c r="T89" s="7"/>
    </row>
    <row r="90" spans="1:20" s="1" customFormat="1" ht="16.350000000000001" customHeight="1" x14ac:dyDescent="0.2">
      <c r="A90" s="4"/>
      <c r="B90" s="71" t="s">
        <v>8</v>
      </c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3"/>
      <c r="T90" s="7"/>
    </row>
    <row r="91" spans="1:20" s="1" customFormat="1" ht="24" customHeight="1" x14ac:dyDescent="0.2">
      <c r="A91" s="4"/>
      <c r="B91" s="5" t="s">
        <v>13</v>
      </c>
      <c r="C91" s="94" t="s">
        <v>154</v>
      </c>
      <c r="D91" s="95"/>
      <c r="E91" s="95"/>
      <c r="F91" s="96"/>
      <c r="G91" s="97">
        <v>120</v>
      </c>
      <c r="H91" s="98"/>
      <c r="I91" s="101">
        <v>0.48</v>
      </c>
      <c r="J91" s="102"/>
      <c r="K91" s="6">
        <v>0.48</v>
      </c>
      <c r="L91" s="118">
        <v>11.76</v>
      </c>
      <c r="M91" s="118"/>
      <c r="N91" s="118"/>
      <c r="O91" s="120">
        <v>53</v>
      </c>
      <c r="P91" s="120"/>
      <c r="T91" s="7"/>
    </row>
    <row r="92" spans="1:20" s="1" customFormat="1" ht="16.350000000000001" customHeight="1" x14ac:dyDescent="0.2">
      <c r="A92" s="4"/>
      <c r="B92" s="5" t="s">
        <v>164</v>
      </c>
      <c r="C92" s="94" t="s">
        <v>161</v>
      </c>
      <c r="D92" s="95"/>
      <c r="E92" s="95"/>
      <c r="F92" s="96"/>
      <c r="G92" s="99" t="s">
        <v>160</v>
      </c>
      <c r="H92" s="100"/>
      <c r="I92" s="101">
        <v>6.2549999999999999</v>
      </c>
      <c r="J92" s="102"/>
      <c r="K92" s="16">
        <v>5.9180000000000001</v>
      </c>
      <c r="L92" s="99">
        <v>0.28000000000000003</v>
      </c>
      <c r="M92" s="127"/>
      <c r="N92" s="100"/>
      <c r="O92" s="99">
        <v>79</v>
      </c>
      <c r="P92" s="100"/>
      <c r="T92" s="7"/>
    </row>
    <row r="93" spans="1:20" s="1" customFormat="1" ht="23.25" customHeight="1" x14ac:dyDescent="0.2">
      <c r="B93" s="5" t="s">
        <v>38</v>
      </c>
      <c r="C93" s="94" t="s">
        <v>108</v>
      </c>
      <c r="D93" s="95"/>
      <c r="E93" s="95"/>
      <c r="F93" s="96"/>
      <c r="G93" s="92" t="s">
        <v>169</v>
      </c>
      <c r="H93" s="93"/>
      <c r="I93" s="118">
        <v>9.1460000000000008</v>
      </c>
      <c r="J93" s="118"/>
      <c r="K93" s="6">
        <v>13.7</v>
      </c>
      <c r="L93" s="118">
        <v>42.128</v>
      </c>
      <c r="M93" s="118"/>
      <c r="N93" s="118"/>
      <c r="O93" s="119">
        <v>328</v>
      </c>
      <c r="P93" s="119"/>
      <c r="T93" s="7"/>
    </row>
    <row r="94" spans="1:20" s="1" customFormat="1" ht="18" customHeight="1" x14ac:dyDescent="0.2">
      <c r="B94" s="5" t="s">
        <v>127</v>
      </c>
      <c r="C94" s="94" t="s">
        <v>135</v>
      </c>
      <c r="D94" s="95"/>
      <c r="E94" s="95"/>
      <c r="F94" s="96"/>
      <c r="G94" s="92" t="s">
        <v>17</v>
      </c>
      <c r="H94" s="93"/>
      <c r="I94" s="118">
        <v>0.21</v>
      </c>
      <c r="J94" s="118"/>
      <c r="K94" s="6">
        <v>0.05</v>
      </c>
      <c r="L94" s="118">
        <v>15.02</v>
      </c>
      <c r="M94" s="118"/>
      <c r="N94" s="118"/>
      <c r="O94" s="119">
        <v>61</v>
      </c>
      <c r="P94" s="119"/>
      <c r="T94" s="7"/>
    </row>
    <row r="95" spans="1:20" s="1" customFormat="1" ht="15.6" customHeight="1" x14ac:dyDescent="0.2">
      <c r="B95" s="5"/>
      <c r="C95" s="94" t="s">
        <v>109</v>
      </c>
      <c r="D95" s="95"/>
      <c r="E95" s="95"/>
      <c r="F95" s="96"/>
      <c r="G95" s="97">
        <v>25</v>
      </c>
      <c r="H95" s="98"/>
      <c r="I95" s="120">
        <v>1.5</v>
      </c>
      <c r="J95" s="120"/>
      <c r="K95" s="8">
        <v>0.25</v>
      </c>
      <c r="L95" s="120">
        <v>17.25</v>
      </c>
      <c r="M95" s="120"/>
      <c r="N95" s="120"/>
      <c r="O95" s="120">
        <v>77</v>
      </c>
      <c r="P95" s="120"/>
      <c r="T95" s="7"/>
    </row>
    <row r="96" spans="1:20" s="1" customFormat="1" ht="16.350000000000001" customHeight="1" x14ac:dyDescent="0.2">
      <c r="B96" s="103" t="s">
        <v>11</v>
      </c>
      <c r="C96" s="104"/>
      <c r="D96" s="104"/>
      <c r="E96" s="104"/>
      <c r="F96" s="105"/>
      <c r="G96" s="65">
        <v>613</v>
      </c>
      <c r="H96" s="66"/>
      <c r="I96" s="122">
        <f>I95+I94+I93+I92+I91</f>
        <v>17.591000000000001</v>
      </c>
      <c r="J96" s="122"/>
      <c r="K96" s="9">
        <f>K95+K94+K93+K92+K91</f>
        <v>20.398</v>
      </c>
      <c r="L96" s="122">
        <f>L95+L94+L93+L92+L91</f>
        <v>86.438000000000002</v>
      </c>
      <c r="M96" s="122"/>
      <c r="N96" s="122"/>
      <c r="O96" s="123">
        <f>O95+O94+O93+O92+O91</f>
        <v>598</v>
      </c>
      <c r="P96" s="123"/>
      <c r="T96" s="7"/>
    </row>
    <row r="97" spans="1:20" s="1" customFormat="1" ht="16.350000000000001" customHeight="1" x14ac:dyDescent="0.2">
      <c r="A97" s="4"/>
      <c r="B97" s="71" t="s">
        <v>12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3"/>
      <c r="T97" s="7"/>
    </row>
    <row r="98" spans="1:20" s="1" customFormat="1" ht="28.35" customHeight="1" x14ac:dyDescent="0.2">
      <c r="B98" s="5" t="s">
        <v>39</v>
      </c>
      <c r="C98" s="94" t="s">
        <v>122</v>
      </c>
      <c r="D98" s="95"/>
      <c r="E98" s="95"/>
      <c r="F98" s="96"/>
      <c r="G98" s="97">
        <v>100</v>
      </c>
      <c r="H98" s="98"/>
      <c r="I98" s="118">
        <v>1.5509999999999999</v>
      </c>
      <c r="J98" s="118"/>
      <c r="K98" s="6">
        <v>4.08</v>
      </c>
      <c r="L98" s="118">
        <v>15.175000000000001</v>
      </c>
      <c r="M98" s="118"/>
      <c r="N98" s="118"/>
      <c r="O98" s="119">
        <v>104</v>
      </c>
      <c r="P98" s="119"/>
      <c r="T98" s="7"/>
    </row>
    <row r="99" spans="1:20" s="1" customFormat="1" ht="52.5" customHeight="1" x14ac:dyDescent="0.2">
      <c r="B99" s="5" t="s">
        <v>22</v>
      </c>
      <c r="C99" s="53" t="s">
        <v>174</v>
      </c>
      <c r="D99" s="54"/>
      <c r="E99" s="54"/>
      <c r="F99" s="55"/>
      <c r="G99" s="97" t="s">
        <v>179</v>
      </c>
      <c r="H99" s="98"/>
      <c r="I99" s="101">
        <v>4.9000000000000004</v>
      </c>
      <c r="J99" s="102"/>
      <c r="K99" s="6">
        <v>5</v>
      </c>
      <c r="L99" s="101">
        <v>25.045000000000002</v>
      </c>
      <c r="M99" s="126"/>
      <c r="N99" s="102"/>
      <c r="O99" s="67">
        <v>166</v>
      </c>
      <c r="P99" s="68"/>
      <c r="T99" s="7"/>
    </row>
    <row r="100" spans="1:20" s="1" customFormat="1" ht="30.75" customHeight="1" x14ac:dyDescent="0.2">
      <c r="B100" s="5" t="s">
        <v>79</v>
      </c>
      <c r="C100" s="94" t="s">
        <v>81</v>
      </c>
      <c r="D100" s="95"/>
      <c r="E100" s="95"/>
      <c r="F100" s="96"/>
      <c r="G100" s="124">
        <v>100</v>
      </c>
      <c r="H100" s="125"/>
      <c r="I100" s="118">
        <v>16.478000000000002</v>
      </c>
      <c r="J100" s="118"/>
      <c r="K100" s="6">
        <v>14.95</v>
      </c>
      <c r="L100" s="118">
        <v>7.34</v>
      </c>
      <c r="M100" s="118"/>
      <c r="N100" s="118"/>
      <c r="O100" s="119">
        <v>230</v>
      </c>
      <c r="P100" s="119"/>
      <c r="T100" s="7"/>
    </row>
    <row r="101" spans="1:20" s="1" customFormat="1" ht="24" customHeight="1" x14ac:dyDescent="0.2">
      <c r="B101" s="5" t="s">
        <v>29</v>
      </c>
      <c r="C101" s="94" t="s">
        <v>129</v>
      </c>
      <c r="D101" s="95"/>
      <c r="E101" s="95"/>
      <c r="F101" s="96"/>
      <c r="G101" s="97">
        <v>180</v>
      </c>
      <c r="H101" s="98"/>
      <c r="I101" s="101">
        <v>4.3</v>
      </c>
      <c r="J101" s="102"/>
      <c r="K101" s="6">
        <v>4.57</v>
      </c>
      <c r="L101" s="101">
        <v>28.9</v>
      </c>
      <c r="M101" s="126"/>
      <c r="N101" s="102"/>
      <c r="O101" s="67">
        <v>172</v>
      </c>
      <c r="P101" s="68"/>
      <c r="T101" s="7"/>
    </row>
    <row r="102" spans="1:20" s="1" customFormat="1" ht="27.75" customHeight="1" x14ac:dyDescent="0.2">
      <c r="B102" s="5" t="s">
        <v>40</v>
      </c>
      <c r="C102" s="94" t="s">
        <v>112</v>
      </c>
      <c r="D102" s="95"/>
      <c r="E102" s="95"/>
      <c r="F102" s="96"/>
      <c r="G102" s="97">
        <v>200</v>
      </c>
      <c r="H102" s="98"/>
      <c r="I102" s="118">
        <v>0.125</v>
      </c>
      <c r="J102" s="118"/>
      <c r="K102" s="6">
        <v>0.05</v>
      </c>
      <c r="L102" s="118">
        <v>24.876999999999999</v>
      </c>
      <c r="M102" s="118"/>
      <c r="N102" s="118"/>
      <c r="O102" s="119">
        <v>100</v>
      </c>
      <c r="P102" s="119"/>
      <c r="T102" s="7"/>
    </row>
    <row r="103" spans="1:20" s="1" customFormat="1" ht="22.5" customHeight="1" x14ac:dyDescent="0.2">
      <c r="B103" s="5"/>
      <c r="C103" s="94" t="s">
        <v>97</v>
      </c>
      <c r="D103" s="95"/>
      <c r="E103" s="95"/>
      <c r="F103" s="96"/>
      <c r="G103" s="97">
        <v>40</v>
      </c>
      <c r="H103" s="98"/>
      <c r="I103" s="120">
        <v>1.92</v>
      </c>
      <c r="J103" s="120"/>
      <c r="K103" s="8">
        <v>1.96</v>
      </c>
      <c r="L103" s="120">
        <v>8.8000000000000007</v>
      </c>
      <c r="M103" s="120"/>
      <c r="N103" s="120"/>
      <c r="O103" s="120">
        <v>59</v>
      </c>
      <c r="P103" s="120"/>
      <c r="T103" s="7"/>
    </row>
    <row r="104" spans="1:20" s="1" customFormat="1" ht="16.350000000000001" customHeight="1" x14ac:dyDescent="0.2">
      <c r="B104" s="103" t="s">
        <v>11</v>
      </c>
      <c r="C104" s="104"/>
      <c r="D104" s="104"/>
      <c r="E104" s="104"/>
      <c r="F104" s="105"/>
      <c r="G104" s="65">
        <v>850</v>
      </c>
      <c r="H104" s="66"/>
      <c r="I104" s="122">
        <f>SUM(I98:J103)</f>
        <v>29.274000000000001</v>
      </c>
      <c r="J104" s="122"/>
      <c r="K104" s="9">
        <f>SUM(K98:K103)</f>
        <v>30.610000000000003</v>
      </c>
      <c r="L104" s="122">
        <f>SUM(L98:N103)</f>
        <v>110.137</v>
      </c>
      <c r="M104" s="122"/>
      <c r="N104" s="122"/>
      <c r="O104" s="123">
        <f>SUM(O98:P103)</f>
        <v>831</v>
      </c>
      <c r="P104" s="123"/>
      <c r="T104" s="7"/>
    </row>
    <row r="105" spans="1:20" s="1" customFormat="1" ht="16.350000000000001" customHeight="1" x14ac:dyDescent="0.2">
      <c r="B105" s="10"/>
      <c r="C105" s="103" t="s">
        <v>188</v>
      </c>
      <c r="D105" s="104"/>
      <c r="E105" s="104"/>
      <c r="F105" s="105"/>
      <c r="G105" s="65">
        <v>1463</v>
      </c>
      <c r="H105" s="66"/>
      <c r="I105" s="81">
        <f>I104+I96</f>
        <v>46.865000000000002</v>
      </c>
      <c r="J105" s="82"/>
      <c r="K105" s="9">
        <f>K104+K96</f>
        <v>51.008000000000003</v>
      </c>
      <c r="L105" s="81">
        <f>L104+L96</f>
        <v>196.57499999999999</v>
      </c>
      <c r="M105" s="121"/>
      <c r="N105" s="82"/>
      <c r="O105" s="106">
        <f>O104+O96</f>
        <v>1429</v>
      </c>
      <c r="P105" s="107"/>
      <c r="T105" s="7"/>
    </row>
    <row r="106" spans="1:20" s="1" customFormat="1" ht="16.350000000000001" customHeight="1" x14ac:dyDescent="0.2">
      <c r="B106" s="110" t="s">
        <v>46</v>
      </c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2"/>
      <c r="T106" s="7"/>
    </row>
    <row r="107" spans="1:20" x14ac:dyDescent="0.2">
      <c r="A107" s="4"/>
      <c r="B107" s="50" t="s">
        <v>7</v>
      </c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2"/>
      <c r="S107" s="1"/>
      <c r="T107" s="7"/>
    </row>
    <row r="108" spans="1:20" x14ac:dyDescent="0.2">
      <c r="A108" s="4"/>
      <c r="B108" s="50" t="s">
        <v>8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2"/>
      <c r="S108" s="1"/>
      <c r="T108" s="7"/>
    </row>
    <row r="109" spans="1:20" ht="35.25" customHeight="1" x14ac:dyDescent="0.2">
      <c r="A109" s="18"/>
      <c r="B109" s="5" t="s">
        <v>31</v>
      </c>
      <c r="C109" s="94" t="s">
        <v>101</v>
      </c>
      <c r="D109" s="95"/>
      <c r="E109" s="95"/>
      <c r="F109" s="96"/>
      <c r="G109" s="97">
        <v>80</v>
      </c>
      <c r="H109" s="98"/>
      <c r="I109" s="118">
        <v>7.61</v>
      </c>
      <c r="J109" s="118"/>
      <c r="K109" s="6">
        <v>8.84</v>
      </c>
      <c r="L109" s="118">
        <v>5.7439999999999998</v>
      </c>
      <c r="M109" s="118"/>
      <c r="N109" s="118"/>
      <c r="O109" s="119">
        <v>133</v>
      </c>
      <c r="P109" s="119"/>
      <c r="S109" s="1"/>
      <c r="T109" s="7"/>
    </row>
    <row r="110" spans="1:20" ht="30.75" customHeight="1" x14ac:dyDescent="0.2">
      <c r="B110" s="5" t="s">
        <v>9</v>
      </c>
      <c r="C110" s="94" t="s">
        <v>90</v>
      </c>
      <c r="D110" s="95"/>
      <c r="E110" s="95"/>
      <c r="F110" s="96"/>
      <c r="G110" s="92" t="s">
        <v>75</v>
      </c>
      <c r="H110" s="93"/>
      <c r="I110" s="101">
        <v>9.4369999999999994</v>
      </c>
      <c r="J110" s="102"/>
      <c r="K110" s="6">
        <v>11.717000000000001</v>
      </c>
      <c r="L110" s="101">
        <v>44.091999999999999</v>
      </c>
      <c r="M110" s="126"/>
      <c r="N110" s="102"/>
      <c r="O110" s="119">
        <v>317</v>
      </c>
      <c r="P110" s="119"/>
      <c r="S110" s="1"/>
      <c r="T110" s="7"/>
    </row>
    <row r="111" spans="1:20" ht="25.5" customHeight="1" x14ac:dyDescent="0.2">
      <c r="B111" s="13" t="s">
        <v>121</v>
      </c>
      <c r="C111" s="53" t="s">
        <v>96</v>
      </c>
      <c r="D111" s="54"/>
      <c r="E111" s="54"/>
      <c r="F111" s="55"/>
      <c r="G111" s="56" t="s">
        <v>10</v>
      </c>
      <c r="H111" s="57"/>
      <c r="I111" s="132">
        <v>0.27300000000000002</v>
      </c>
      <c r="J111" s="132"/>
      <c r="K111" s="14">
        <v>5.7000000000000002E-2</v>
      </c>
      <c r="L111" s="132">
        <v>15.23</v>
      </c>
      <c r="M111" s="132"/>
      <c r="N111" s="132"/>
      <c r="O111" s="133">
        <v>63</v>
      </c>
      <c r="P111" s="133"/>
      <c r="S111" s="1"/>
      <c r="T111" s="7"/>
    </row>
    <row r="112" spans="1:20" ht="20.25" customHeight="1" x14ac:dyDescent="0.2">
      <c r="B112" s="13"/>
      <c r="C112" s="53" t="s">
        <v>91</v>
      </c>
      <c r="D112" s="54"/>
      <c r="E112" s="54"/>
      <c r="F112" s="55"/>
      <c r="G112" s="60">
        <v>25</v>
      </c>
      <c r="H112" s="61"/>
      <c r="I112" s="140">
        <v>1.5</v>
      </c>
      <c r="J112" s="140"/>
      <c r="K112" s="19">
        <v>0.25</v>
      </c>
      <c r="L112" s="140">
        <v>17.25</v>
      </c>
      <c r="M112" s="140"/>
      <c r="N112" s="140"/>
      <c r="O112" s="140">
        <v>77</v>
      </c>
      <c r="P112" s="140"/>
      <c r="S112" s="1"/>
      <c r="T112" s="7"/>
    </row>
    <row r="113" spans="1:20" ht="15" customHeight="1" x14ac:dyDescent="0.2">
      <c r="B113" s="62" t="s">
        <v>11</v>
      </c>
      <c r="C113" s="63"/>
      <c r="D113" s="63"/>
      <c r="E113" s="63"/>
      <c r="F113" s="64"/>
      <c r="G113" s="42">
        <v>582</v>
      </c>
      <c r="H113" s="43"/>
      <c r="I113" s="138">
        <f>I112+I111+I110+I109</f>
        <v>18.82</v>
      </c>
      <c r="J113" s="138"/>
      <c r="K113" s="23">
        <f>K112+K111+K110+K109</f>
        <v>20.864000000000001</v>
      </c>
      <c r="L113" s="138">
        <f>L112+L111+L110+L109</f>
        <v>82.316000000000003</v>
      </c>
      <c r="M113" s="138"/>
      <c r="N113" s="138"/>
      <c r="O113" s="139">
        <f>O112+O111+O110+O109</f>
        <v>590</v>
      </c>
      <c r="P113" s="139"/>
      <c r="S113" s="1"/>
      <c r="T113" s="7"/>
    </row>
    <row r="114" spans="1:20" x14ac:dyDescent="0.2">
      <c r="A114" s="4"/>
      <c r="B114" s="50" t="s">
        <v>12</v>
      </c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2"/>
      <c r="S114" s="1"/>
      <c r="T114" s="7"/>
    </row>
    <row r="115" spans="1:20" ht="20.25" customHeight="1" x14ac:dyDescent="0.2">
      <c r="A115" s="1"/>
      <c r="B115" s="13" t="s">
        <v>13</v>
      </c>
      <c r="C115" s="53" t="s">
        <v>193</v>
      </c>
      <c r="D115" s="54"/>
      <c r="E115" s="54"/>
      <c r="F115" s="55"/>
      <c r="G115" s="60">
        <v>120</v>
      </c>
      <c r="H115" s="61"/>
      <c r="I115" s="140">
        <v>0.48</v>
      </c>
      <c r="J115" s="140"/>
      <c r="K115" s="19">
        <v>0.48</v>
      </c>
      <c r="L115" s="140">
        <v>11.76</v>
      </c>
      <c r="M115" s="140"/>
      <c r="N115" s="140"/>
      <c r="O115" s="140">
        <v>53</v>
      </c>
      <c r="P115" s="140"/>
      <c r="S115" s="1"/>
      <c r="T115" s="7"/>
    </row>
    <row r="116" spans="1:20" ht="25.5" customHeight="1" x14ac:dyDescent="0.2">
      <c r="A116" s="1"/>
      <c r="B116" s="5" t="s">
        <v>14</v>
      </c>
      <c r="C116" s="94" t="s">
        <v>102</v>
      </c>
      <c r="D116" s="95"/>
      <c r="E116" s="95"/>
      <c r="F116" s="96"/>
      <c r="G116" s="97">
        <v>100</v>
      </c>
      <c r="H116" s="98"/>
      <c r="I116" s="118">
        <v>1.5509999999999999</v>
      </c>
      <c r="J116" s="118"/>
      <c r="K116" s="6">
        <v>4.085</v>
      </c>
      <c r="L116" s="118">
        <v>15.175000000000001</v>
      </c>
      <c r="M116" s="118"/>
      <c r="N116" s="118"/>
      <c r="O116" s="119">
        <v>104</v>
      </c>
      <c r="P116" s="119"/>
      <c r="S116" s="1"/>
      <c r="T116" s="7"/>
    </row>
    <row r="117" spans="1:20" ht="36" customHeight="1" x14ac:dyDescent="0.2">
      <c r="A117" s="1"/>
      <c r="B117" s="5" t="s">
        <v>15</v>
      </c>
      <c r="C117" s="94" t="s">
        <v>92</v>
      </c>
      <c r="D117" s="95"/>
      <c r="E117" s="95"/>
      <c r="F117" s="96"/>
      <c r="G117" s="97">
        <v>250</v>
      </c>
      <c r="H117" s="98"/>
      <c r="I117" s="118">
        <v>3.73</v>
      </c>
      <c r="J117" s="118"/>
      <c r="K117" s="6">
        <v>2.35</v>
      </c>
      <c r="L117" s="118">
        <v>31.48</v>
      </c>
      <c r="M117" s="118"/>
      <c r="N117" s="118"/>
      <c r="O117" s="119">
        <v>162</v>
      </c>
      <c r="P117" s="119"/>
      <c r="S117" s="1"/>
      <c r="T117" s="7"/>
    </row>
    <row r="118" spans="1:20" s="20" customFormat="1" ht="30" customHeight="1" x14ac:dyDescent="0.2">
      <c r="A118" s="1"/>
      <c r="B118" s="13" t="s">
        <v>113</v>
      </c>
      <c r="C118" s="53" t="s">
        <v>114</v>
      </c>
      <c r="D118" s="54"/>
      <c r="E118" s="54"/>
      <c r="F118" s="55"/>
      <c r="G118" s="56">
        <v>100</v>
      </c>
      <c r="H118" s="57"/>
      <c r="I118" s="132">
        <v>16.75</v>
      </c>
      <c r="J118" s="132"/>
      <c r="K118" s="14">
        <v>13.3</v>
      </c>
      <c r="L118" s="132">
        <v>8.4</v>
      </c>
      <c r="M118" s="132"/>
      <c r="N118" s="132"/>
      <c r="O118" s="133">
        <v>220</v>
      </c>
      <c r="P118" s="133"/>
      <c r="S118" s="1"/>
      <c r="T118" s="7"/>
    </row>
    <row r="119" spans="1:20" s="20" customFormat="1" ht="25.5" customHeight="1" x14ac:dyDescent="0.2">
      <c r="A119" s="1"/>
      <c r="B119" s="13" t="s">
        <v>41</v>
      </c>
      <c r="C119" s="53" t="s">
        <v>115</v>
      </c>
      <c r="D119" s="54"/>
      <c r="E119" s="54"/>
      <c r="F119" s="55"/>
      <c r="G119" s="56" t="s">
        <v>172</v>
      </c>
      <c r="H119" s="57"/>
      <c r="I119" s="132">
        <v>4.6399999999999997</v>
      </c>
      <c r="J119" s="132"/>
      <c r="K119" s="14">
        <v>5.27</v>
      </c>
      <c r="L119" s="132">
        <v>36.06</v>
      </c>
      <c r="M119" s="132"/>
      <c r="N119" s="132"/>
      <c r="O119" s="133">
        <v>210</v>
      </c>
      <c r="P119" s="133"/>
      <c r="S119" s="1"/>
      <c r="T119" s="7"/>
    </row>
    <row r="120" spans="1:20" s="20" customFormat="1" ht="25.5" customHeight="1" x14ac:dyDescent="0.2">
      <c r="A120" s="1"/>
      <c r="B120" s="13" t="s">
        <v>136</v>
      </c>
      <c r="C120" s="53" t="s">
        <v>182</v>
      </c>
      <c r="D120" s="54"/>
      <c r="E120" s="54"/>
      <c r="F120" s="55"/>
      <c r="G120" s="56" t="s">
        <v>17</v>
      </c>
      <c r="H120" s="57"/>
      <c r="I120" s="132">
        <v>0.21</v>
      </c>
      <c r="J120" s="132"/>
      <c r="K120" s="14">
        <v>0.05</v>
      </c>
      <c r="L120" s="132">
        <v>15.02</v>
      </c>
      <c r="M120" s="132"/>
      <c r="N120" s="132"/>
      <c r="O120" s="133">
        <v>61</v>
      </c>
      <c r="P120" s="133"/>
      <c r="S120" s="1"/>
      <c r="T120" s="7"/>
    </row>
    <row r="121" spans="1:20" s="20" customFormat="1" ht="20.25" customHeight="1" x14ac:dyDescent="0.2">
      <c r="A121" s="1"/>
      <c r="B121" s="13"/>
      <c r="C121" s="53" t="s">
        <v>97</v>
      </c>
      <c r="D121" s="54"/>
      <c r="E121" s="54"/>
      <c r="F121" s="55"/>
      <c r="G121" s="60">
        <v>40</v>
      </c>
      <c r="H121" s="61"/>
      <c r="I121" s="140">
        <v>1.92</v>
      </c>
      <c r="J121" s="140"/>
      <c r="K121" s="19">
        <v>1.96</v>
      </c>
      <c r="L121" s="140">
        <v>8.8000000000000007</v>
      </c>
      <c r="M121" s="140"/>
      <c r="N121" s="140"/>
      <c r="O121" s="140">
        <v>59</v>
      </c>
      <c r="P121" s="140"/>
      <c r="S121" s="1"/>
      <c r="T121" s="7"/>
    </row>
    <row r="122" spans="1:20" s="20" customFormat="1" ht="15" customHeight="1" x14ac:dyDescent="0.2">
      <c r="A122" s="1"/>
      <c r="B122" s="62" t="s">
        <v>11</v>
      </c>
      <c r="C122" s="63"/>
      <c r="D122" s="63"/>
      <c r="E122" s="63"/>
      <c r="F122" s="64"/>
      <c r="G122" s="42">
        <v>1010</v>
      </c>
      <c r="H122" s="43"/>
      <c r="I122" s="138">
        <f>I121+I120+I119+I118+I117+I116+I115</f>
        <v>29.280999999999999</v>
      </c>
      <c r="J122" s="138"/>
      <c r="K122" s="23">
        <f>K121+K120+K119+K118+K117+K116+K115</f>
        <v>27.495000000000001</v>
      </c>
      <c r="L122" s="138">
        <f>L121+L120+L119+L118+L117+L116+L115</f>
        <v>126.69500000000001</v>
      </c>
      <c r="M122" s="138"/>
      <c r="N122" s="138"/>
      <c r="O122" s="139">
        <f>O121+O120+O119+O118+O117+O116+O115</f>
        <v>869</v>
      </c>
      <c r="P122" s="139"/>
      <c r="S122" s="1"/>
      <c r="T122" s="7"/>
    </row>
    <row r="123" spans="1:20" s="20" customFormat="1" ht="15" customHeight="1" x14ac:dyDescent="0.2">
      <c r="A123" s="1"/>
      <c r="B123" s="10"/>
      <c r="C123" s="103" t="s">
        <v>188</v>
      </c>
      <c r="D123" s="104"/>
      <c r="E123" s="104"/>
      <c r="F123" s="105"/>
      <c r="G123" s="65">
        <v>1592</v>
      </c>
      <c r="H123" s="66"/>
      <c r="I123" s="81">
        <f>I122+I113</f>
        <v>48.100999999999999</v>
      </c>
      <c r="J123" s="82"/>
      <c r="K123" s="9">
        <f>K122+K113</f>
        <v>48.359000000000002</v>
      </c>
      <c r="L123" s="81">
        <f>L122+L113</f>
        <v>209.01100000000002</v>
      </c>
      <c r="M123" s="121"/>
      <c r="N123" s="82"/>
      <c r="O123" s="106">
        <f>O122+O113</f>
        <v>1459</v>
      </c>
      <c r="P123" s="107"/>
      <c r="S123" s="1"/>
      <c r="T123" s="7"/>
    </row>
    <row r="124" spans="1:20" s="20" customFormat="1" x14ac:dyDescent="0.2">
      <c r="A124" s="4"/>
      <c r="B124" s="71" t="s">
        <v>19</v>
      </c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3"/>
      <c r="S124" s="1"/>
      <c r="T124" s="7"/>
    </row>
    <row r="125" spans="1:20" s="20" customFormat="1" x14ac:dyDescent="0.2">
      <c r="A125" s="4"/>
      <c r="B125" s="71" t="s">
        <v>8</v>
      </c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3"/>
      <c r="S125" s="1"/>
      <c r="T125" s="7"/>
    </row>
    <row r="126" spans="1:20" s="20" customFormat="1" ht="25.5" customHeight="1" x14ac:dyDescent="0.2">
      <c r="A126" s="4"/>
      <c r="B126" s="5" t="s">
        <v>43</v>
      </c>
      <c r="C126" s="94" t="s">
        <v>166</v>
      </c>
      <c r="D126" s="95"/>
      <c r="E126" s="95"/>
      <c r="F126" s="96"/>
      <c r="G126" s="97">
        <v>90</v>
      </c>
      <c r="H126" s="98"/>
      <c r="I126" s="118">
        <v>0.48</v>
      </c>
      <c r="J126" s="118"/>
      <c r="K126" s="6">
        <v>0.48</v>
      </c>
      <c r="L126" s="118">
        <v>4.76</v>
      </c>
      <c r="M126" s="118"/>
      <c r="N126" s="118"/>
      <c r="O126" s="67">
        <v>56</v>
      </c>
      <c r="P126" s="137"/>
      <c r="Q126" s="137"/>
      <c r="R126" s="68"/>
      <c r="S126" s="1"/>
      <c r="T126" s="7"/>
    </row>
    <row r="127" spans="1:20" s="20" customFormat="1" ht="16.5" customHeight="1" x14ac:dyDescent="0.2">
      <c r="A127" s="4"/>
      <c r="B127" s="5" t="s">
        <v>162</v>
      </c>
      <c r="C127" s="94" t="s">
        <v>163</v>
      </c>
      <c r="D127" s="95"/>
      <c r="E127" s="95"/>
      <c r="F127" s="96"/>
      <c r="G127" s="99">
        <v>10</v>
      </c>
      <c r="H127" s="100"/>
      <c r="I127" s="134">
        <v>7.3</v>
      </c>
      <c r="J127" s="135"/>
      <c r="K127" s="11">
        <v>7.55</v>
      </c>
      <c r="L127" s="99">
        <v>0.8</v>
      </c>
      <c r="M127" s="127"/>
      <c r="N127" s="100"/>
      <c r="O127" s="99">
        <v>97</v>
      </c>
      <c r="P127" s="100"/>
      <c r="S127" s="1"/>
      <c r="T127" s="7"/>
    </row>
    <row r="128" spans="1:20" s="20" customFormat="1" ht="33" customHeight="1" x14ac:dyDescent="0.2">
      <c r="A128" s="1"/>
      <c r="B128" s="5" t="s">
        <v>9</v>
      </c>
      <c r="C128" s="94" t="s">
        <v>157</v>
      </c>
      <c r="D128" s="95"/>
      <c r="E128" s="95"/>
      <c r="F128" s="96"/>
      <c r="G128" s="97" t="s">
        <v>204</v>
      </c>
      <c r="H128" s="98"/>
      <c r="I128" s="118">
        <v>8.5850000000000009</v>
      </c>
      <c r="J128" s="118"/>
      <c r="K128" s="6">
        <v>9.5370000000000008</v>
      </c>
      <c r="L128" s="118">
        <v>56.177999999999997</v>
      </c>
      <c r="M128" s="118"/>
      <c r="N128" s="118"/>
      <c r="O128" s="119">
        <v>345</v>
      </c>
      <c r="P128" s="119"/>
      <c r="S128" s="1"/>
      <c r="T128" s="7"/>
    </row>
    <row r="129" spans="1:20" s="20" customFormat="1" ht="25.5" customHeight="1" x14ac:dyDescent="0.2">
      <c r="A129" s="1"/>
      <c r="B129" s="5" t="s">
        <v>125</v>
      </c>
      <c r="C129" s="94" t="s">
        <v>103</v>
      </c>
      <c r="D129" s="95"/>
      <c r="E129" s="95"/>
      <c r="F129" s="96"/>
      <c r="G129" s="97">
        <v>200</v>
      </c>
      <c r="H129" s="98"/>
      <c r="I129" s="118">
        <v>0.32</v>
      </c>
      <c r="J129" s="118"/>
      <c r="K129" s="6">
        <v>0.14000000000000001</v>
      </c>
      <c r="L129" s="118">
        <v>20.440000000000001</v>
      </c>
      <c r="M129" s="118"/>
      <c r="N129" s="118"/>
      <c r="O129" s="119">
        <v>84</v>
      </c>
      <c r="P129" s="119"/>
      <c r="S129" s="1"/>
      <c r="T129" s="7"/>
    </row>
    <row r="130" spans="1:20" s="20" customFormat="1" ht="15.75" customHeight="1" x14ac:dyDescent="0.2">
      <c r="A130" s="1"/>
      <c r="B130" s="5"/>
      <c r="C130" s="94" t="s">
        <v>91</v>
      </c>
      <c r="D130" s="95"/>
      <c r="E130" s="95"/>
      <c r="F130" s="96"/>
      <c r="G130" s="97">
        <v>25</v>
      </c>
      <c r="H130" s="98"/>
      <c r="I130" s="120">
        <v>1.5</v>
      </c>
      <c r="J130" s="120"/>
      <c r="K130" s="8">
        <v>0.25</v>
      </c>
      <c r="L130" s="120">
        <v>17.25</v>
      </c>
      <c r="M130" s="120"/>
      <c r="N130" s="120"/>
      <c r="O130" s="120">
        <v>77</v>
      </c>
      <c r="P130" s="120"/>
      <c r="S130" s="1"/>
      <c r="T130" s="7"/>
    </row>
    <row r="131" spans="1:20" s="20" customFormat="1" ht="15" customHeight="1" x14ac:dyDescent="0.2">
      <c r="A131" s="1"/>
      <c r="B131" s="103" t="s">
        <v>11</v>
      </c>
      <c r="C131" s="104"/>
      <c r="D131" s="104"/>
      <c r="E131" s="104"/>
      <c r="F131" s="105"/>
      <c r="G131" s="65">
        <v>580</v>
      </c>
      <c r="H131" s="66"/>
      <c r="I131" s="122">
        <f>I130+I129+I128+I127+I126</f>
        <v>18.185000000000002</v>
      </c>
      <c r="J131" s="122"/>
      <c r="K131" s="9">
        <f>K130+K129+K128+K127+K126</f>
        <v>17.957000000000001</v>
      </c>
      <c r="L131" s="122">
        <f>L130+L129+L128+L127+L126</f>
        <v>99.427999999999997</v>
      </c>
      <c r="M131" s="122"/>
      <c r="N131" s="122"/>
      <c r="O131" s="123">
        <f>O130+O129+O128+O127+O126</f>
        <v>659</v>
      </c>
      <c r="P131" s="123"/>
      <c r="S131" s="1"/>
      <c r="T131" s="7"/>
    </row>
    <row r="132" spans="1:20" x14ac:dyDescent="0.2">
      <c r="A132" s="4"/>
      <c r="B132" s="71" t="s">
        <v>12</v>
      </c>
      <c r="C132" s="72"/>
      <c r="D132" s="72"/>
      <c r="E132" s="72"/>
      <c r="F132" s="72"/>
      <c r="G132" s="72"/>
      <c r="H132" s="72"/>
      <c r="I132" s="72"/>
      <c r="J132" s="72"/>
      <c r="K132" s="72"/>
      <c r="L132" s="72"/>
      <c r="M132" s="72"/>
      <c r="N132" s="72"/>
      <c r="O132" s="72"/>
      <c r="P132" s="73"/>
      <c r="S132" s="1"/>
      <c r="T132" s="7"/>
    </row>
    <row r="133" spans="1:20" s="1" customFormat="1" ht="24.75" customHeight="1" x14ac:dyDescent="0.2">
      <c r="B133" s="5" t="s">
        <v>21</v>
      </c>
      <c r="C133" s="94" t="s">
        <v>159</v>
      </c>
      <c r="D133" s="95"/>
      <c r="E133" s="95"/>
      <c r="F133" s="96"/>
      <c r="G133" s="97">
        <v>100</v>
      </c>
      <c r="H133" s="98"/>
      <c r="I133" s="101">
        <v>0.75800000000000001</v>
      </c>
      <c r="J133" s="102"/>
      <c r="K133" s="6">
        <v>1.0880000000000001</v>
      </c>
      <c r="L133" s="101">
        <v>8.36</v>
      </c>
      <c r="M133" s="126"/>
      <c r="N133" s="102"/>
      <c r="O133" s="119">
        <v>46</v>
      </c>
      <c r="P133" s="119"/>
      <c r="T133" s="7"/>
    </row>
    <row r="134" spans="1:20" s="1" customFormat="1" ht="35.25" customHeight="1" x14ac:dyDescent="0.2">
      <c r="B134" s="5" t="s">
        <v>137</v>
      </c>
      <c r="C134" s="94" t="s">
        <v>187</v>
      </c>
      <c r="D134" s="95"/>
      <c r="E134" s="95"/>
      <c r="F134" s="96"/>
      <c r="G134" s="97" t="s">
        <v>179</v>
      </c>
      <c r="H134" s="98"/>
      <c r="I134" s="101">
        <v>3.2749999999999999</v>
      </c>
      <c r="J134" s="102"/>
      <c r="K134" s="6">
        <v>4.3319999999999999</v>
      </c>
      <c r="L134" s="101">
        <v>25.045000000000002</v>
      </c>
      <c r="M134" s="126"/>
      <c r="N134" s="102"/>
      <c r="O134" s="67">
        <v>152</v>
      </c>
      <c r="P134" s="68"/>
      <c r="T134" s="7"/>
    </row>
    <row r="135" spans="1:20" s="24" customFormat="1" ht="30.75" customHeight="1" x14ac:dyDescent="0.2">
      <c r="A135" s="1"/>
      <c r="B135" s="5" t="s">
        <v>53</v>
      </c>
      <c r="C135" s="94" t="s">
        <v>117</v>
      </c>
      <c r="D135" s="95"/>
      <c r="E135" s="95"/>
      <c r="F135" s="96"/>
      <c r="G135" s="92">
        <v>100</v>
      </c>
      <c r="H135" s="93"/>
      <c r="I135" s="101">
        <v>15.99</v>
      </c>
      <c r="J135" s="102"/>
      <c r="K135" s="6">
        <v>16.170000000000002</v>
      </c>
      <c r="L135" s="101">
        <v>7.32</v>
      </c>
      <c r="M135" s="126"/>
      <c r="N135" s="102"/>
      <c r="O135" s="67">
        <v>238</v>
      </c>
      <c r="P135" s="68"/>
      <c r="S135" s="1"/>
      <c r="T135" s="7"/>
    </row>
    <row r="136" spans="1:20" s="1" customFormat="1" ht="17.25" customHeight="1" x14ac:dyDescent="0.2">
      <c r="B136" s="5" t="s">
        <v>16</v>
      </c>
      <c r="C136" s="94" t="s">
        <v>123</v>
      </c>
      <c r="D136" s="95"/>
      <c r="E136" s="95"/>
      <c r="F136" s="96"/>
      <c r="G136" s="97">
        <v>180</v>
      </c>
      <c r="H136" s="98"/>
      <c r="I136" s="118">
        <v>4.3600000000000003</v>
      </c>
      <c r="J136" s="118"/>
      <c r="K136" s="6">
        <v>4.8499999999999996</v>
      </c>
      <c r="L136" s="118">
        <v>35.299999999999997</v>
      </c>
      <c r="M136" s="118"/>
      <c r="N136" s="118"/>
      <c r="O136" s="67">
        <v>203</v>
      </c>
      <c r="P136" s="137"/>
      <c r="Q136" s="137"/>
      <c r="R136" s="68"/>
      <c r="T136" s="7"/>
    </row>
    <row r="137" spans="1:20" s="24" customFormat="1" ht="25.5" customHeight="1" x14ac:dyDescent="0.2">
      <c r="A137" s="1"/>
      <c r="B137" s="5" t="s">
        <v>20</v>
      </c>
      <c r="C137" s="94" t="s">
        <v>124</v>
      </c>
      <c r="D137" s="95"/>
      <c r="E137" s="95"/>
      <c r="F137" s="96"/>
      <c r="G137" s="97">
        <v>200</v>
      </c>
      <c r="H137" s="98"/>
      <c r="I137" s="118">
        <v>0.21</v>
      </c>
      <c r="J137" s="118"/>
      <c r="K137" s="6">
        <v>0.05</v>
      </c>
      <c r="L137" s="118">
        <v>15.02</v>
      </c>
      <c r="M137" s="118"/>
      <c r="N137" s="118"/>
      <c r="O137" s="119">
        <v>61</v>
      </c>
      <c r="P137" s="119"/>
      <c r="S137" s="1"/>
      <c r="T137" s="7"/>
    </row>
    <row r="138" spans="1:20" s="24" customFormat="1" ht="15.75" customHeight="1" x14ac:dyDescent="0.2">
      <c r="A138" s="1"/>
      <c r="B138" s="5"/>
      <c r="C138" s="94" t="s">
        <v>97</v>
      </c>
      <c r="D138" s="95"/>
      <c r="E138" s="95"/>
      <c r="F138" s="96"/>
      <c r="G138" s="97">
        <v>40</v>
      </c>
      <c r="H138" s="98"/>
      <c r="I138" s="118">
        <v>1.92</v>
      </c>
      <c r="J138" s="120"/>
      <c r="K138" s="8">
        <v>1.96</v>
      </c>
      <c r="L138" s="120">
        <v>8.8000000000000007</v>
      </c>
      <c r="M138" s="120"/>
      <c r="N138" s="120"/>
      <c r="O138" s="120">
        <v>59</v>
      </c>
      <c r="P138" s="120"/>
      <c r="S138" s="1"/>
      <c r="T138" s="7"/>
    </row>
    <row r="139" spans="1:20" s="24" customFormat="1" ht="15" customHeight="1" x14ac:dyDescent="0.2">
      <c r="A139" s="1"/>
      <c r="B139" s="103" t="s">
        <v>11</v>
      </c>
      <c r="C139" s="104"/>
      <c r="D139" s="104"/>
      <c r="E139" s="104"/>
      <c r="F139" s="105"/>
      <c r="G139" s="65">
        <v>880</v>
      </c>
      <c r="H139" s="66"/>
      <c r="I139" s="122">
        <f>SUM(I133:J138)</f>
        <v>26.512999999999998</v>
      </c>
      <c r="J139" s="122"/>
      <c r="K139" s="9">
        <f>SUM(K133:K138)</f>
        <v>28.450000000000006</v>
      </c>
      <c r="L139" s="136">
        <v>109.85</v>
      </c>
      <c r="M139" s="136"/>
      <c r="N139" s="136"/>
      <c r="O139" s="123">
        <v>801.5</v>
      </c>
      <c r="P139" s="123"/>
      <c r="S139" s="1"/>
      <c r="T139" s="7"/>
    </row>
    <row r="140" spans="1:20" s="24" customFormat="1" ht="15" customHeight="1" x14ac:dyDescent="0.2">
      <c r="A140" s="1"/>
      <c r="B140" s="10"/>
      <c r="C140" s="103" t="s">
        <v>188</v>
      </c>
      <c r="D140" s="104"/>
      <c r="E140" s="104"/>
      <c r="F140" s="105"/>
      <c r="G140" s="65">
        <v>1460</v>
      </c>
      <c r="H140" s="66"/>
      <c r="I140" s="81">
        <f>I139+I131</f>
        <v>44.698</v>
      </c>
      <c r="J140" s="82"/>
      <c r="K140" s="9">
        <f>K139+K131</f>
        <v>46.407000000000011</v>
      </c>
      <c r="L140" s="81">
        <f>L139+L131</f>
        <v>209.27799999999999</v>
      </c>
      <c r="M140" s="121"/>
      <c r="N140" s="82"/>
      <c r="O140" s="106">
        <f>O139+O131</f>
        <v>1460.5</v>
      </c>
      <c r="P140" s="107"/>
      <c r="S140" s="1"/>
      <c r="T140" s="7"/>
    </row>
    <row r="141" spans="1:20" x14ac:dyDescent="0.2">
      <c r="A141" s="4"/>
      <c r="B141" s="71" t="s">
        <v>24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3"/>
      <c r="S141" s="1"/>
      <c r="T141" s="7"/>
    </row>
    <row r="142" spans="1:20" x14ac:dyDescent="0.2">
      <c r="A142" s="4"/>
      <c r="B142" s="71" t="s">
        <v>8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3"/>
      <c r="S142" s="1"/>
      <c r="T142" s="7"/>
    </row>
    <row r="143" spans="1:20" ht="21" customHeight="1" x14ac:dyDescent="0.2">
      <c r="A143" s="4"/>
      <c r="B143" s="5" t="s">
        <v>13</v>
      </c>
      <c r="C143" s="94" t="s">
        <v>154</v>
      </c>
      <c r="D143" s="95"/>
      <c r="E143" s="95"/>
      <c r="F143" s="96"/>
      <c r="G143" s="97">
        <v>120</v>
      </c>
      <c r="H143" s="98"/>
      <c r="I143" s="101">
        <v>0.48</v>
      </c>
      <c r="J143" s="102"/>
      <c r="K143" s="6">
        <v>0.48</v>
      </c>
      <c r="L143" s="118">
        <v>11.76</v>
      </c>
      <c r="M143" s="118"/>
      <c r="N143" s="118"/>
      <c r="O143" s="120">
        <v>53</v>
      </c>
      <c r="P143" s="120"/>
      <c r="S143" s="1"/>
      <c r="T143" s="7"/>
    </row>
    <row r="144" spans="1:20" ht="23.25" customHeight="1" x14ac:dyDescent="0.2">
      <c r="A144" s="4"/>
      <c r="B144" s="5" t="s">
        <v>164</v>
      </c>
      <c r="C144" s="94" t="s">
        <v>209</v>
      </c>
      <c r="D144" s="95"/>
      <c r="E144" s="95"/>
      <c r="F144" s="96"/>
      <c r="G144" s="99" t="s">
        <v>160</v>
      </c>
      <c r="H144" s="100"/>
      <c r="I144" s="101">
        <v>6.2549999999999999</v>
      </c>
      <c r="J144" s="102"/>
      <c r="K144" s="16">
        <v>5.9180000000000001</v>
      </c>
      <c r="L144" s="99">
        <v>0.28000000000000003</v>
      </c>
      <c r="M144" s="127"/>
      <c r="N144" s="100"/>
      <c r="O144" s="99">
        <v>79</v>
      </c>
      <c r="P144" s="100"/>
      <c r="S144" s="1"/>
      <c r="T144" s="7"/>
    </row>
    <row r="145" spans="1:20" ht="35.25" customHeight="1" x14ac:dyDescent="0.2">
      <c r="A145" s="1"/>
      <c r="B145" s="5" t="s">
        <v>25</v>
      </c>
      <c r="C145" s="94" t="s">
        <v>165</v>
      </c>
      <c r="D145" s="95"/>
      <c r="E145" s="95"/>
      <c r="F145" s="96"/>
      <c r="G145" s="128" t="s">
        <v>169</v>
      </c>
      <c r="H145" s="129"/>
      <c r="I145" s="118">
        <v>9.1809999999999992</v>
      </c>
      <c r="J145" s="118"/>
      <c r="K145" s="6">
        <v>11.94</v>
      </c>
      <c r="L145" s="118">
        <v>50.408999999999999</v>
      </c>
      <c r="M145" s="118"/>
      <c r="N145" s="118"/>
      <c r="O145" s="119">
        <v>346</v>
      </c>
      <c r="P145" s="119"/>
      <c r="S145" s="1"/>
      <c r="T145" s="7"/>
    </row>
    <row r="146" spans="1:20" ht="25.5" customHeight="1" x14ac:dyDescent="0.2">
      <c r="A146" s="1"/>
      <c r="B146" s="5" t="s">
        <v>127</v>
      </c>
      <c r="C146" s="94" t="s">
        <v>126</v>
      </c>
      <c r="D146" s="95"/>
      <c r="E146" s="95"/>
      <c r="F146" s="96"/>
      <c r="G146" s="97">
        <v>200</v>
      </c>
      <c r="H146" s="98"/>
      <c r="I146" s="118">
        <v>0.21</v>
      </c>
      <c r="J146" s="118"/>
      <c r="K146" s="6">
        <v>0.05</v>
      </c>
      <c r="L146" s="118">
        <v>15.02</v>
      </c>
      <c r="M146" s="118"/>
      <c r="N146" s="118"/>
      <c r="O146" s="119">
        <v>61</v>
      </c>
      <c r="P146" s="119"/>
      <c r="S146" s="1"/>
      <c r="T146" s="7"/>
    </row>
    <row r="147" spans="1:20" ht="15.75" customHeight="1" x14ac:dyDescent="0.2">
      <c r="A147" s="1"/>
      <c r="B147" s="5"/>
      <c r="C147" s="94" t="s">
        <v>91</v>
      </c>
      <c r="D147" s="95"/>
      <c r="E147" s="95"/>
      <c r="F147" s="96"/>
      <c r="G147" s="97">
        <v>25</v>
      </c>
      <c r="H147" s="98"/>
      <c r="I147" s="120">
        <v>1.5</v>
      </c>
      <c r="J147" s="120"/>
      <c r="K147" s="8">
        <v>0.25</v>
      </c>
      <c r="L147" s="120">
        <v>17.25</v>
      </c>
      <c r="M147" s="120"/>
      <c r="N147" s="120"/>
      <c r="O147" s="120">
        <v>77</v>
      </c>
      <c r="P147" s="120"/>
      <c r="S147" s="1"/>
      <c r="T147" s="7"/>
    </row>
    <row r="148" spans="1:20" ht="15" customHeight="1" x14ac:dyDescent="0.2">
      <c r="A148" s="1"/>
      <c r="B148" s="103" t="s">
        <v>11</v>
      </c>
      <c r="C148" s="104"/>
      <c r="D148" s="104"/>
      <c r="E148" s="104"/>
      <c r="F148" s="105"/>
      <c r="G148" s="65">
        <v>598</v>
      </c>
      <c r="H148" s="66"/>
      <c r="I148" s="122">
        <f>I147+I146+I145+I144+I143</f>
        <v>17.625999999999998</v>
      </c>
      <c r="J148" s="122"/>
      <c r="K148" s="9">
        <f>K147+K146+K145+K144+K143</f>
        <v>18.638000000000002</v>
      </c>
      <c r="L148" s="122">
        <f>L147+L146+L145+L144+L143</f>
        <v>94.719000000000008</v>
      </c>
      <c r="M148" s="122"/>
      <c r="N148" s="122"/>
      <c r="O148" s="123">
        <f>O147+O146+O145+O144+O143</f>
        <v>616</v>
      </c>
      <c r="P148" s="123"/>
      <c r="S148" s="1"/>
      <c r="T148" s="7"/>
    </row>
    <row r="149" spans="1:20" x14ac:dyDescent="0.2">
      <c r="A149" s="4"/>
      <c r="B149" s="71" t="s">
        <v>12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3"/>
      <c r="S149" s="1"/>
      <c r="T149" s="7"/>
    </row>
    <row r="150" spans="1:20" ht="25.5" customHeight="1" x14ac:dyDescent="0.2">
      <c r="A150" s="1"/>
      <c r="B150" s="5" t="s">
        <v>43</v>
      </c>
      <c r="C150" s="94" t="s">
        <v>199</v>
      </c>
      <c r="D150" s="95"/>
      <c r="E150" s="95"/>
      <c r="F150" s="96"/>
      <c r="G150" s="97">
        <v>120</v>
      </c>
      <c r="H150" s="98"/>
      <c r="I150" s="118">
        <v>0.48</v>
      </c>
      <c r="J150" s="118"/>
      <c r="K150" s="6">
        <v>0.48</v>
      </c>
      <c r="L150" s="118">
        <v>11.76</v>
      </c>
      <c r="M150" s="118"/>
      <c r="N150" s="118"/>
      <c r="O150" s="119">
        <v>56</v>
      </c>
      <c r="P150" s="119"/>
      <c r="S150" s="1"/>
      <c r="T150" s="7"/>
    </row>
    <row r="151" spans="1:20" ht="36" customHeight="1" x14ac:dyDescent="0.2">
      <c r="A151" s="1"/>
      <c r="B151" s="5" t="s">
        <v>39</v>
      </c>
      <c r="C151" s="94" t="s">
        <v>122</v>
      </c>
      <c r="D151" s="95"/>
      <c r="E151" s="95"/>
      <c r="F151" s="96"/>
      <c r="G151" s="97">
        <v>100</v>
      </c>
      <c r="H151" s="98"/>
      <c r="I151" s="118">
        <v>1.5509999999999999</v>
      </c>
      <c r="J151" s="118"/>
      <c r="K151" s="6">
        <v>4.08</v>
      </c>
      <c r="L151" s="118">
        <v>15.175000000000001</v>
      </c>
      <c r="M151" s="118"/>
      <c r="N151" s="118"/>
      <c r="O151" s="119">
        <v>104</v>
      </c>
      <c r="P151" s="119"/>
      <c r="S151" s="1"/>
      <c r="T151" s="7"/>
    </row>
    <row r="152" spans="1:20" ht="24" customHeight="1" x14ac:dyDescent="0.2">
      <c r="A152" s="1"/>
      <c r="B152" s="5" t="s">
        <v>26</v>
      </c>
      <c r="C152" s="94" t="s">
        <v>64</v>
      </c>
      <c r="D152" s="95"/>
      <c r="E152" s="95"/>
      <c r="F152" s="96"/>
      <c r="G152" s="124">
        <v>250</v>
      </c>
      <c r="H152" s="125"/>
      <c r="I152" s="118">
        <v>2.3559999999999999</v>
      </c>
      <c r="J152" s="118"/>
      <c r="K152" s="6">
        <v>1.4</v>
      </c>
      <c r="L152" s="118">
        <v>12.9</v>
      </c>
      <c r="M152" s="118"/>
      <c r="N152" s="118"/>
      <c r="O152" s="119">
        <v>74</v>
      </c>
      <c r="P152" s="119"/>
      <c r="S152" s="1"/>
      <c r="T152" s="7"/>
    </row>
    <row r="153" spans="1:20" ht="25.5" customHeight="1" x14ac:dyDescent="0.2">
      <c r="A153" s="1"/>
      <c r="B153" s="5" t="s">
        <v>44</v>
      </c>
      <c r="C153" s="94" t="s">
        <v>118</v>
      </c>
      <c r="D153" s="95"/>
      <c r="E153" s="95"/>
      <c r="F153" s="96"/>
      <c r="G153" s="97">
        <v>100</v>
      </c>
      <c r="H153" s="98"/>
      <c r="I153" s="118">
        <v>17.07</v>
      </c>
      <c r="J153" s="118"/>
      <c r="K153" s="6">
        <v>18.649999999999999</v>
      </c>
      <c r="L153" s="118">
        <v>2.02</v>
      </c>
      <c r="M153" s="118"/>
      <c r="N153" s="118"/>
      <c r="O153" s="119">
        <v>244</v>
      </c>
      <c r="P153" s="119"/>
      <c r="S153" s="1"/>
      <c r="T153" s="7"/>
    </row>
    <row r="154" spans="1:20" ht="36.75" customHeight="1" x14ac:dyDescent="0.2">
      <c r="A154" s="1"/>
      <c r="B154" s="5" t="s">
        <v>45</v>
      </c>
      <c r="C154" s="94" t="s">
        <v>119</v>
      </c>
      <c r="D154" s="95"/>
      <c r="E154" s="95"/>
      <c r="F154" s="96"/>
      <c r="G154" s="92" t="s">
        <v>172</v>
      </c>
      <c r="H154" s="93"/>
      <c r="I154" s="118">
        <v>3.8639999999999999</v>
      </c>
      <c r="J154" s="118"/>
      <c r="K154" s="6">
        <v>4.46</v>
      </c>
      <c r="L154" s="118">
        <v>50.48</v>
      </c>
      <c r="M154" s="118"/>
      <c r="N154" s="118"/>
      <c r="O154" s="119">
        <v>258</v>
      </c>
      <c r="P154" s="119"/>
      <c r="S154" s="1"/>
      <c r="T154" s="7"/>
    </row>
    <row r="155" spans="1:20" ht="25.5" customHeight="1" x14ac:dyDescent="0.2">
      <c r="A155" s="1"/>
      <c r="B155" s="5" t="s">
        <v>138</v>
      </c>
      <c r="C155" s="94" t="s">
        <v>176</v>
      </c>
      <c r="D155" s="95"/>
      <c r="E155" s="95"/>
      <c r="F155" s="96"/>
      <c r="G155" s="92">
        <v>200</v>
      </c>
      <c r="H155" s="93"/>
      <c r="I155" s="118">
        <v>0.21</v>
      </c>
      <c r="J155" s="118"/>
      <c r="K155" s="6">
        <v>0.05</v>
      </c>
      <c r="L155" s="118">
        <v>15.02</v>
      </c>
      <c r="M155" s="118"/>
      <c r="N155" s="118"/>
      <c r="O155" s="119">
        <v>61</v>
      </c>
      <c r="P155" s="119"/>
      <c r="S155" s="1"/>
      <c r="T155" s="7"/>
    </row>
    <row r="156" spans="1:20" ht="21.75" customHeight="1" x14ac:dyDescent="0.2">
      <c r="A156" s="1"/>
      <c r="B156" s="5"/>
      <c r="C156" s="94" t="s">
        <v>97</v>
      </c>
      <c r="D156" s="95"/>
      <c r="E156" s="95"/>
      <c r="F156" s="96"/>
      <c r="G156" s="97">
        <v>40</v>
      </c>
      <c r="H156" s="98"/>
      <c r="I156" s="120">
        <v>1.92</v>
      </c>
      <c r="J156" s="120"/>
      <c r="K156" s="8">
        <v>1.96</v>
      </c>
      <c r="L156" s="120">
        <v>8.8000000000000007</v>
      </c>
      <c r="M156" s="120"/>
      <c r="N156" s="120"/>
      <c r="O156" s="120">
        <v>59.2</v>
      </c>
      <c r="P156" s="120"/>
      <c r="S156" s="1"/>
      <c r="T156" s="7"/>
    </row>
    <row r="157" spans="1:20" ht="15" customHeight="1" x14ac:dyDescent="0.2">
      <c r="A157" s="1"/>
      <c r="B157" s="103" t="s">
        <v>11</v>
      </c>
      <c r="C157" s="104"/>
      <c r="D157" s="104"/>
      <c r="E157" s="104"/>
      <c r="F157" s="105"/>
      <c r="G157" s="65">
        <v>995</v>
      </c>
      <c r="H157" s="66"/>
      <c r="I157" s="81">
        <f>I156+I155+I154+I153+I152+I151+I150</f>
        <v>27.451000000000001</v>
      </c>
      <c r="J157" s="82"/>
      <c r="K157" s="9">
        <f>K150+K151+K152+K153+K154+K155+K156</f>
        <v>31.080000000000002</v>
      </c>
      <c r="L157" s="81">
        <f>SUM(L150:N156)</f>
        <v>116.155</v>
      </c>
      <c r="M157" s="121"/>
      <c r="N157" s="82"/>
      <c r="O157" s="106">
        <f>SUM(O150:P156)</f>
        <v>856.2</v>
      </c>
      <c r="P157" s="107"/>
      <c r="S157" s="1"/>
      <c r="T157" s="7"/>
    </row>
    <row r="158" spans="1:20" ht="15" customHeight="1" x14ac:dyDescent="0.2">
      <c r="A158" s="1"/>
      <c r="B158" s="10"/>
      <c r="C158" s="103" t="s">
        <v>188</v>
      </c>
      <c r="D158" s="104"/>
      <c r="E158" s="104"/>
      <c r="F158" s="105"/>
      <c r="G158" s="65">
        <v>1593</v>
      </c>
      <c r="H158" s="66"/>
      <c r="I158" s="81">
        <f>I157+I148</f>
        <v>45.076999999999998</v>
      </c>
      <c r="J158" s="82"/>
      <c r="K158" s="9">
        <f>K157+K148</f>
        <v>49.718000000000004</v>
      </c>
      <c r="L158" s="81">
        <f>L157+L148</f>
        <v>210.87400000000002</v>
      </c>
      <c r="M158" s="121"/>
      <c r="N158" s="82"/>
      <c r="O158" s="106">
        <f>O157+O148</f>
        <v>1472.2</v>
      </c>
      <c r="P158" s="107"/>
      <c r="S158" s="1"/>
      <c r="T158" s="7"/>
    </row>
    <row r="159" spans="1:20" x14ac:dyDescent="0.2">
      <c r="A159" s="4"/>
      <c r="B159" s="71" t="s">
        <v>30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3"/>
      <c r="S159" s="1"/>
      <c r="T159" s="7"/>
    </row>
    <row r="160" spans="1:20" x14ac:dyDescent="0.2">
      <c r="A160" s="4"/>
      <c r="B160" s="71" t="s">
        <v>8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3"/>
      <c r="S160" s="1"/>
      <c r="T160" s="7"/>
    </row>
    <row r="161" spans="1:20" ht="43.5" customHeight="1" x14ac:dyDescent="0.2">
      <c r="A161" s="4"/>
      <c r="B161" s="5" t="s">
        <v>31</v>
      </c>
      <c r="C161" s="94" t="s">
        <v>101</v>
      </c>
      <c r="D161" s="95"/>
      <c r="E161" s="95"/>
      <c r="F161" s="96"/>
      <c r="G161" s="97">
        <v>80</v>
      </c>
      <c r="H161" s="98"/>
      <c r="I161" s="118">
        <v>7.61</v>
      </c>
      <c r="J161" s="118"/>
      <c r="K161" s="6">
        <v>8.84</v>
      </c>
      <c r="L161" s="118">
        <v>5.7439999999999998</v>
      </c>
      <c r="M161" s="118"/>
      <c r="N161" s="118"/>
      <c r="O161" s="119">
        <v>133</v>
      </c>
      <c r="P161" s="119"/>
      <c r="S161" s="1"/>
      <c r="T161" s="7"/>
    </row>
    <row r="162" spans="1:20" ht="30.75" customHeight="1" x14ac:dyDescent="0.2">
      <c r="A162" s="1"/>
      <c r="B162" s="5" t="s">
        <v>9</v>
      </c>
      <c r="C162" s="94" t="s">
        <v>90</v>
      </c>
      <c r="D162" s="95"/>
      <c r="E162" s="95"/>
      <c r="F162" s="96"/>
      <c r="G162" s="92" t="s">
        <v>75</v>
      </c>
      <c r="H162" s="93"/>
      <c r="I162" s="101">
        <v>9.4369999999999994</v>
      </c>
      <c r="J162" s="102"/>
      <c r="K162" s="6">
        <v>11.717000000000001</v>
      </c>
      <c r="L162" s="101">
        <v>44.091999999999999</v>
      </c>
      <c r="M162" s="126"/>
      <c r="N162" s="102"/>
      <c r="O162" s="119">
        <v>320</v>
      </c>
      <c r="P162" s="119"/>
      <c r="S162" s="1"/>
      <c r="T162" s="7"/>
    </row>
    <row r="163" spans="1:20" ht="25.5" customHeight="1" x14ac:dyDescent="0.2">
      <c r="A163" s="1"/>
      <c r="B163" s="5" t="s">
        <v>139</v>
      </c>
      <c r="C163" s="94" t="s">
        <v>116</v>
      </c>
      <c r="D163" s="95"/>
      <c r="E163" s="95"/>
      <c r="F163" s="96"/>
      <c r="G163" s="92" t="s">
        <v>10</v>
      </c>
      <c r="H163" s="93"/>
      <c r="I163" s="118">
        <v>0.27300000000000002</v>
      </c>
      <c r="J163" s="118"/>
      <c r="K163" s="6">
        <v>5.7000000000000002E-2</v>
      </c>
      <c r="L163" s="118">
        <v>15.23</v>
      </c>
      <c r="M163" s="118"/>
      <c r="N163" s="118"/>
      <c r="O163" s="119">
        <v>63</v>
      </c>
      <c r="P163" s="119"/>
      <c r="S163" s="1"/>
      <c r="T163" s="7"/>
    </row>
    <row r="164" spans="1:20" ht="25.5" customHeight="1" x14ac:dyDescent="0.2">
      <c r="A164" s="1"/>
      <c r="B164" s="5"/>
      <c r="C164" s="94" t="s">
        <v>91</v>
      </c>
      <c r="D164" s="95"/>
      <c r="E164" s="95"/>
      <c r="F164" s="96"/>
      <c r="G164" s="97">
        <v>25</v>
      </c>
      <c r="H164" s="98"/>
      <c r="I164" s="120">
        <v>1.5</v>
      </c>
      <c r="J164" s="120"/>
      <c r="K164" s="8">
        <v>0.25</v>
      </c>
      <c r="L164" s="120">
        <v>17.25</v>
      </c>
      <c r="M164" s="120"/>
      <c r="N164" s="120"/>
      <c r="O164" s="120">
        <v>77</v>
      </c>
      <c r="P164" s="120"/>
      <c r="S164" s="1"/>
      <c r="T164" s="7"/>
    </row>
    <row r="165" spans="1:20" ht="15" customHeight="1" x14ac:dyDescent="0.2">
      <c r="A165" s="1"/>
      <c r="B165" s="103" t="s">
        <v>11</v>
      </c>
      <c r="C165" s="104"/>
      <c r="D165" s="104"/>
      <c r="E165" s="104"/>
      <c r="F165" s="105"/>
      <c r="G165" s="65">
        <v>582</v>
      </c>
      <c r="H165" s="66"/>
      <c r="I165" s="122">
        <f>I164+I163+I162+I161</f>
        <v>18.82</v>
      </c>
      <c r="J165" s="122"/>
      <c r="K165" s="9">
        <f>K164+K163+K162+K161</f>
        <v>20.864000000000001</v>
      </c>
      <c r="L165" s="122">
        <f>L164+L163+L162+L161</f>
        <v>82.316000000000003</v>
      </c>
      <c r="M165" s="122"/>
      <c r="N165" s="122"/>
      <c r="O165" s="123">
        <f>O164+O163+O162+O161</f>
        <v>593</v>
      </c>
      <c r="P165" s="123"/>
      <c r="S165" s="1"/>
      <c r="T165" s="7"/>
    </row>
    <row r="166" spans="1:20" x14ac:dyDescent="0.2">
      <c r="A166" s="4"/>
      <c r="B166" s="71" t="s">
        <v>12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3"/>
      <c r="S166" s="1"/>
      <c r="T166" s="7"/>
    </row>
    <row r="167" spans="1:20" ht="25.5" customHeight="1" x14ac:dyDescent="0.2">
      <c r="A167" s="4"/>
      <c r="B167" s="5" t="s">
        <v>43</v>
      </c>
      <c r="C167" s="94" t="s">
        <v>167</v>
      </c>
      <c r="D167" s="95"/>
      <c r="E167" s="95"/>
      <c r="F167" s="96"/>
      <c r="G167" s="97">
        <v>120</v>
      </c>
      <c r="H167" s="98"/>
      <c r="I167" s="118">
        <v>0.48</v>
      </c>
      <c r="J167" s="118"/>
      <c r="K167" s="6">
        <v>0.48</v>
      </c>
      <c r="L167" s="118">
        <v>11.76</v>
      </c>
      <c r="M167" s="118"/>
      <c r="N167" s="118"/>
      <c r="O167" s="119">
        <v>53</v>
      </c>
      <c r="P167" s="119"/>
      <c r="S167" s="1"/>
      <c r="T167" s="7"/>
    </row>
    <row r="168" spans="1:20" ht="28.5" customHeight="1" x14ac:dyDescent="0.2">
      <c r="A168" s="1"/>
      <c r="B168" s="5" t="s">
        <v>14</v>
      </c>
      <c r="C168" s="94" t="s">
        <v>102</v>
      </c>
      <c r="D168" s="95"/>
      <c r="E168" s="95"/>
      <c r="F168" s="96"/>
      <c r="G168" s="97">
        <v>100</v>
      </c>
      <c r="H168" s="98"/>
      <c r="I168" s="118">
        <v>1.5509999999999999</v>
      </c>
      <c r="J168" s="118"/>
      <c r="K168" s="6">
        <v>4.085</v>
      </c>
      <c r="L168" s="118">
        <v>15.175000000000001</v>
      </c>
      <c r="M168" s="118"/>
      <c r="N168" s="118"/>
      <c r="O168" s="119">
        <v>104</v>
      </c>
      <c r="P168" s="119"/>
      <c r="S168" s="1"/>
      <c r="T168" s="7"/>
    </row>
    <row r="169" spans="1:20" ht="37.5" customHeight="1" x14ac:dyDescent="0.2">
      <c r="A169" s="1"/>
      <c r="B169" s="5" t="s">
        <v>32</v>
      </c>
      <c r="C169" s="94" t="s">
        <v>186</v>
      </c>
      <c r="D169" s="95"/>
      <c r="E169" s="95"/>
      <c r="F169" s="96"/>
      <c r="G169" s="97">
        <v>250</v>
      </c>
      <c r="H169" s="98"/>
      <c r="I169" s="101">
        <v>3.8159999999999998</v>
      </c>
      <c r="J169" s="102"/>
      <c r="K169" s="6">
        <v>3.4750000000000001</v>
      </c>
      <c r="L169" s="101">
        <v>26.965</v>
      </c>
      <c r="M169" s="126"/>
      <c r="N169" s="102"/>
      <c r="O169" s="67">
        <v>156</v>
      </c>
      <c r="P169" s="68"/>
      <c r="S169" s="1"/>
      <c r="T169" s="7"/>
    </row>
    <row r="170" spans="1:20" ht="30.75" customHeight="1" x14ac:dyDescent="0.2">
      <c r="A170" s="1"/>
      <c r="B170" s="5" t="s">
        <v>23</v>
      </c>
      <c r="C170" s="94" t="s">
        <v>98</v>
      </c>
      <c r="D170" s="95"/>
      <c r="E170" s="95"/>
      <c r="F170" s="96"/>
      <c r="G170" s="92" t="s">
        <v>170</v>
      </c>
      <c r="H170" s="93"/>
      <c r="I170" s="118">
        <v>20.2</v>
      </c>
      <c r="J170" s="118"/>
      <c r="K170" s="6">
        <v>22.195</v>
      </c>
      <c r="L170" s="118">
        <v>39.165999999999997</v>
      </c>
      <c r="M170" s="118"/>
      <c r="N170" s="118"/>
      <c r="O170" s="119">
        <v>437</v>
      </c>
      <c r="P170" s="119"/>
      <c r="S170" s="1"/>
      <c r="T170" s="7"/>
    </row>
    <row r="171" spans="1:20" ht="25.5" customHeight="1" x14ac:dyDescent="0.2">
      <c r="A171" s="1"/>
      <c r="B171" s="5" t="s">
        <v>131</v>
      </c>
      <c r="C171" s="94" t="s">
        <v>130</v>
      </c>
      <c r="D171" s="95"/>
      <c r="E171" s="95"/>
      <c r="F171" s="96"/>
      <c r="G171" s="92" t="s">
        <v>17</v>
      </c>
      <c r="H171" s="93"/>
      <c r="I171" s="118">
        <v>0.21</v>
      </c>
      <c r="J171" s="118"/>
      <c r="K171" s="6">
        <v>0.05</v>
      </c>
      <c r="L171" s="118">
        <v>15.02</v>
      </c>
      <c r="M171" s="118"/>
      <c r="N171" s="118"/>
      <c r="O171" s="119">
        <v>61</v>
      </c>
      <c r="P171" s="119"/>
      <c r="S171" s="1"/>
      <c r="T171" s="7"/>
    </row>
    <row r="172" spans="1:20" ht="21" customHeight="1" x14ac:dyDescent="0.2">
      <c r="A172" s="1"/>
      <c r="B172" s="5"/>
      <c r="C172" s="94" t="s">
        <v>120</v>
      </c>
      <c r="D172" s="95"/>
      <c r="E172" s="95"/>
      <c r="F172" s="96"/>
      <c r="G172" s="97">
        <v>40</v>
      </c>
      <c r="H172" s="98"/>
      <c r="I172" s="120">
        <v>1.92</v>
      </c>
      <c r="J172" s="120"/>
      <c r="K172" s="8">
        <v>1.96</v>
      </c>
      <c r="L172" s="120">
        <v>8.8000000000000007</v>
      </c>
      <c r="M172" s="120"/>
      <c r="N172" s="120"/>
      <c r="O172" s="120">
        <v>59.2</v>
      </c>
      <c r="P172" s="120"/>
      <c r="S172" s="1"/>
      <c r="T172" s="7"/>
    </row>
    <row r="173" spans="1:20" ht="15" customHeight="1" x14ac:dyDescent="0.2">
      <c r="A173" s="1"/>
      <c r="B173" s="103" t="s">
        <v>11</v>
      </c>
      <c r="C173" s="104"/>
      <c r="D173" s="104"/>
      <c r="E173" s="104"/>
      <c r="F173" s="105"/>
      <c r="G173" s="65">
        <v>955</v>
      </c>
      <c r="H173" s="66"/>
      <c r="I173" s="122">
        <f>I172+I171+I170+I169+I168+I167</f>
        <v>28.176999999999996</v>
      </c>
      <c r="J173" s="122"/>
      <c r="K173" s="9">
        <f>K172+K171+K170+K169+K168+K167</f>
        <v>32.244999999999997</v>
      </c>
      <c r="L173" s="122">
        <f>L172+L171+L170+L169+L168+L167</f>
        <v>116.886</v>
      </c>
      <c r="M173" s="122"/>
      <c r="N173" s="122"/>
      <c r="O173" s="123">
        <f>O172+O171+O170+O169+O168+O167</f>
        <v>870.2</v>
      </c>
      <c r="P173" s="123"/>
      <c r="S173" s="1"/>
      <c r="T173" s="7"/>
    </row>
    <row r="174" spans="1:20" ht="15" customHeight="1" x14ac:dyDescent="0.2">
      <c r="A174" s="1"/>
      <c r="B174" s="10"/>
      <c r="C174" s="103" t="s">
        <v>188</v>
      </c>
      <c r="D174" s="104"/>
      <c r="E174" s="104"/>
      <c r="F174" s="105"/>
      <c r="G174" s="65">
        <v>1537</v>
      </c>
      <c r="H174" s="66"/>
      <c r="I174" s="81">
        <f>I173+I165</f>
        <v>46.997</v>
      </c>
      <c r="J174" s="82"/>
      <c r="K174" s="9">
        <f>K173+K165</f>
        <v>53.108999999999995</v>
      </c>
      <c r="L174" s="81">
        <f>L173+L165</f>
        <v>199.202</v>
      </c>
      <c r="M174" s="121"/>
      <c r="N174" s="82"/>
      <c r="O174" s="106">
        <f>O173+O165</f>
        <v>1463.2</v>
      </c>
      <c r="P174" s="107"/>
      <c r="S174" s="1"/>
      <c r="T174" s="7"/>
    </row>
    <row r="175" spans="1:20" x14ac:dyDescent="0.2">
      <c r="A175" s="4"/>
      <c r="B175" s="71" t="s">
        <v>33</v>
      </c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3"/>
      <c r="S175" s="1"/>
      <c r="T175" s="7"/>
    </row>
    <row r="176" spans="1:20" x14ac:dyDescent="0.2">
      <c r="A176" s="4"/>
      <c r="B176" s="71" t="s">
        <v>8</v>
      </c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3"/>
      <c r="S176" s="1"/>
      <c r="T176" s="7"/>
    </row>
    <row r="177" spans="1:20" ht="25.5" customHeight="1" x14ac:dyDescent="0.2">
      <c r="A177" s="4"/>
      <c r="B177" s="5" t="s">
        <v>43</v>
      </c>
      <c r="C177" s="94" t="s">
        <v>166</v>
      </c>
      <c r="D177" s="95"/>
      <c r="E177" s="95"/>
      <c r="F177" s="96"/>
      <c r="G177" s="97">
        <v>90</v>
      </c>
      <c r="H177" s="98"/>
      <c r="I177" s="118">
        <v>0.48</v>
      </c>
      <c r="J177" s="118"/>
      <c r="K177" s="6">
        <v>0.48</v>
      </c>
      <c r="L177" s="118">
        <v>4.76</v>
      </c>
      <c r="M177" s="118"/>
      <c r="N177" s="118"/>
      <c r="O177" s="67">
        <v>56</v>
      </c>
      <c r="P177" s="137"/>
      <c r="Q177" s="137"/>
      <c r="R177" s="68"/>
      <c r="S177" s="1"/>
      <c r="T177" s="7"/>
    </row>
    <row r="178" spans="1:20" ht="16.5" customHeight="1" x14ac:dyDescent="0.2">
      <c r="A178" s="4"/>
      <c r="B178" s="5" t="s">
        <v>162</v>
      </c>
      <c r="C178" s="94" t="s">
        <v>163</v>
      </c>
      <c r="D178" s="95"/>
      <c r="E178" s="95"/>
      <c r="F178" s="96"/>
      <c r="G178" s="99">
        <v>10</v>
      </c>
      <c r="H178" s="100"/>
      <c r="I178" s="134">
        <v>7.3</v>
      </c>
      <c r="J178" s="135"/>
      <c r="K178" s="11">
        <v>7.55</v>
      </c>
      <c r="L178" s="99">
        <v>0.8</v>
      </c>
      <c r="M178" s="127"/>
      <c r="N178" s="100"/>
      <c r="O178" s="99">
        <v>97</v>
      </c>
      <c r="P178" s="100"/>
      <c r="S178" s="1"/>
      <c r="T178" s="7"/>
    </row>
    <row r="179" spans="1:20" ht="27.75" customHeight="1" x14ac:dyDescent="0.2">
      <c r="A179" s="1"/>
      <c r="B179" s="5" t="s">
        <v>9</v>
      </c>
      <c r="C179" s="94" t="s">
        <v>157</v>
      </c>
      <c r="D179" s="95"/>
      <c r="E179" s="95"/>
      <c r="F179" s="96"/>
      <c r="G179" s="97" t="s">
        <v>204</v>
      </c>
      <c r="H179" s="98"/>
      <c r="I179" s="118">
        <v>8.5850000000000009</v>
      </c>
      <c r="J179" s="118"/>
      <c r="K179" s="6">
        <v>9.5370000000000008</v>
      </c>
      <c r="L179" s="118">
        <v>56.177999999999997</v>
      </c>
      <c r="M179" s="118"/>
      <c r="N179" s="118"/>
      <c r="O179" s="119">
        <v>345</v>
      </c>
      <c r="P179" s="119"/>
      <c r="S179" s="1"/>
      <c r="T179" s="7"/>
    </row>
    <row r="180" spans="1:20" ht="25.5" customHeight="1" x14ac:dyDescent="0.2">
      <c r="A180" s="1"/>
      <c r="B180" s="5" t="s">
        <v>125</v>
      </c>
      <c r="C180" s="94" t="s">
        <v>103</v>
      </c>
      <c r="D180" s="95"/>
      <c r="E180" s="95"/>
      <c r="F180" s="96"/>
      <c r="G180" s="97">
        <v>200</v>
      </c>
      <c r="H180" s="98"/>
      <c r="I180" s="118">
        <v>0.32</v>
      </c>
      <c r="J180" s="118"/>
      <c r="K180" s="6">
        <v>0.14000000000000001</v>
      </c>
      <c r="L180" s="118">
        <v>20.440000000000001</v>
      </c>
      <c r="M180" s="118"/>
      <c r="N180" s="118"/>
      <c r="O180" s="119">
        <v>84</v>
      </c>
      <c r="P180" s="119"/>
      <c r="S180" s="1"/>
      <c r="T180" s="7"/>
    </row>
    <row r="181" spans="1:20" ht="21" customHeight="1" x14ac:dyDescent="0.2">
      <c r="A181" s="1"/>
      <c r="B181" s="5"/>
      <c r="C181" s="94" t="s">
        <v>91</v>
      </c>
      <c r="D181" s="95"/>
      <c r="E181" s="95"/>
      <c r="F181" s="96"/>
      <c r="G181" s="97">
        <v>25</v>
      </c>
      <c r="H181" s="98"/>
      <c r="I181" s="120">
        <v>1.5</v>
      </c>
      <c r="J181" s="120"/>
      <c r="K181" s="8">
        <v>0.25</v>
      </c>
      <c r="L181" s="120">
        <v>17.25</v>
      </c>
      <c r="M181" s="120"/>
      <c r="N181" s="120"/>
      <c r="O181" s="120">
        <v>77</v>
      </c>
      <c r="P181" s="120"/>
      <c r="S181" s="1"/>
      <c r="T181" s="7"/>
    </row>
    <row r="182" spans="1:20" ht="15" customHeight="1" x14ac:dyDescent="0.2">
      <c r="A182" s="1"/>
      <c r="B182" s="103" t="s">
        <v>11</v>
      </c>
      <c r="C182" s="104"/>
      <c r="D182" s="104"/>
      <c r="E182" s="104"/>
      <c r="F182" s="105"/>
      <c r="G182" s="65">
        <v>580</v>
      </c>
      <c r="H182" s="66"/>
      <c r="I182" s="81">
        <f>I181+I180+I179+I178+I177</f>
        <v>18.185000000000002</v>
      </c>
      <c r="J182" s="82"/>
      <c r="K182" s="9">
        <f>K181+K180+K179+K178+K177</f>
        <v>17.957000000000001</v>
      </c>
      <c r="L182" s="81">
        <f>SUM(L177:N181)</f>
        <v>99.427999999999997</v>
      </c>
      <c r="M182" s="121"/>
      <c r="N182" s="82"/>
      <c r="O182" s="106">
        <f>SUM(O177:R181)</f>
        <v>659</v>
      </c>
      <c r="P182" s="107"/>
      <c r="S182" s="1"/>
      <c r="T182" s="7"/>
    </row>
    <row r="183" spans="1:20" x14ac:dyDescent="0.2">
      <c r="A183" s="4"/>
      <c r="B183" s="71" t="s">
        <v>12</v>
      </c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3"/>
      <c r="S183" s="1"/>
      <c r="T183" s="7"/>
    </row>
    <row r="184" spans="1:20" ht="34.5" customHeight="1" x14ac:dyDescent="0.2">
      <c r="A184" s="1"/>
      <c r="B184" s="5" t="s">
        <v>43</v>
      </c>
      <c r="C184" s="94" t="s">
        <v>193</v>
      </c>
      <c r="D184" s="95"/>
      <c r="E184" s="95"/>
      <c r="F184" s="96"/>
      <c r="G184" s="97">
        <v>120</v>
      </c>
      <c r="H184" s="98"/>
      <c r="I184" s="118">
        <v>0.48</v>
      </c>
      <c r="J184" s="118"/>
      <c r="K184" s="6">
        <v>0.48</v>
      </c>
      <c r="L184" s="118">
        <v>11.76</v>
      </c>
      <c r="M184" s="118"/>
      <c r="N184" s="118"/>
      <c r="O184" s="119">
        <v>56</v>
      </c>
      <c r="P184" s="119"/>
      <c r="S184" s="1"/>
      <c r="T184" s="7"/>
    </row>
    <row r="185" spans="1:20" ht="29.25" customHeight="1" x14ac:dyDescent="0.2">
      <c r="A185" s="1"/>
      <c r="B185" s="5" t="s">
        <v>74</v>
      </c>
      <c r="C185" s="94" t="s">
        <v>105</v>
      </c>
      <c r="D185" s="95"/>
      <c r="E185" s="95"/>
      <c r="F185" s="96"/>
      <c r="G185" s="97">
        <v>100</v>
      </c>
      <c r="H185" s="98"/>
      <c r="I185" s="118">
        <v>1.43</v>
      </c>
      <c r="J185" s="118"/>
      <c r="K185" s="6">
        <v>3.0510000000000002</v>
      </c>
      <c r="L185" s="118">
        <v>9.1050000000000004</v>
      </c>
      <c r="M185" s="118"/>
      <c r="N185" s="118"/>
      <c r="O185" s="119">
        <v>68</v>
      </c>
      <c r="P185" s="119"/>
      <c r="S185" s="1"/>
      <c r="T185" s="7"/>
    </row>
    <row r="186" spans="1:20" ht="33.75" customHeight="1" x14ac:dyDescent="0.2">
      <c r="A186" s="1"/>
      <c r="B186" s="5" t="s">
        <v>34</v>
      </c>
      <c r="C186" s="94" t="s">
        <v>106</v>
      </c>
      <c r="D186" s="95"/>
      <c r="E186" s="95"/>
      <c r="F186" s="96"/>
      <c r="G186" s="97">
        <v>250</v>
      </c>
      <c r="H186" s="98"/>
      <c r="I186" s="118">
        <v>2.4300000000000002</v>
      </c>
      <c r="J186" s="118"/>
      <c r="K186" s="6">
        <v>3.68</v>
      </c>
      <c r="L186" s="118">
        <v>10.4</v>
      </c>
      <c r="M186" s="118"/>
      <c r="N186" s="118"/>
      <c r="O186" s="119">
        <v>88</v>
      </c>
      <c r="P186" s="119"/>
      <c r="S186" s="1"/>
      <c r="T186" s="7"/>
    </row>
    <row r="187" spans="1:20" ht="28.5" customHeight="1" x14ac:dyDescent="0.2">
      <c r="A187" s="1"/>
      <c r="B187" s="13" t="s">
        <v>53</v>
      </c>
      <c r="C187" s="53" t="s">
        <v>117</v>
      </c>
      <c r="D187" s="54"/>
      <c r="E187" s="54"/>
      <c r="F187" s="55"/>
      <c r="G187" s="56">
        <v>100</v>
      </c>
      <c r="H187" s="57"/>
      <c r="I187" s="132">
        <v>15.99</v>
      </c>
      <c r="J187" s="132"/>
      <c r="K187" s="14">
        <v>16.170000000000002</v>
      </c>
      <c r="L187" s="132">
        <v>7.32</v>
      </c>
      <c r="M187" s="132"/>
      <c r="N187" s="132"/>
      <c r="O187" s="133">
        <v>238</v>
      </c>
      <c r="P187" s="133"/>
      <c r="S187" s="1"/>
      <c r="T187" s="7"/>
    </row>
    <row r="188" spans="1:20" s="24" customFormat="1" ht="18.75" customHeight="1" x14ac:dyDescent="0.2">
      <c r="A188" s="1"/>
      <c r="B188" s="5" t="s">
        <v>42</v>
      </c>
      <c r="C188" s="94" t="s">
        <v>71</v>
      </c>
      <c r="D188" s="95"/>
      <c r="E188" s="95"/>
      <c r="F188" s="96"/>
      <c r="G188" s="97">
        <v>180</v>
      </c>
      <c r="H188" s="98"/>
      <c r="I188" s="101">
        <v>7.94</v>
      </c>
      <c r="J188" s="102"/>
      <c r="K188" s="6">
        <v>6.47</v>
      </c>
      <c r="L188" s="101">
        <v>53.05</v>
      </c>
      <c r="M188" s="126"/>
      <c r="N188" s="102"/>
      <c r="O188" s="67">
        <v>302</v>
      </c>
      <c r="P188" s="68"/>
      <c r="S188" s="1"/>
      <c r="T188" s="7"/>
    </row>
    <row r="189" spans="1:20" ht="42" customHeight="1" x14ac:dyDescent="0.2">
      <c r="A189" s="1"/>
      <c r="B189" s="5" t="s">
        <v>136</v>
      </c>
      <c r="C189" s="94" t="s">
        <v>177</v>
      </c>
      <c r="D189" s="95"/>
      <c r="E189" s="95"/>
      <c r="F189" s="96"/>
      <c r="G189" s="97">
        <v>200</v>
      </c>
      <c r="H189" s="98"/>
      <c r="I189" s="118">
        <v>0.44</v>
      </c>
      <c r="J189" s="118"/>
      <c r="K189" s="6">
        <v>0.02</v>
      </c>
      <c r="L189" s="118">
        <v>31.76</v>
      </c>
      <c r="M189" s="118"/>
      <c r="N189" s="118"/>
      <c r="O189" s="119">
        <v>129</v>
      </c>
      <c r="P189" s="119"/>
      <c r="S189" s="1"/>
      <c r="T189" s="7"/>
    </row>
    <row r="190" spans="1:20" ht="15.75" customHeight="1" x14ac:dyDescent="0.2">
      <c r="A190" s="1"/>
      <c r="B190" s="5"/>
      <c r="C190" s="94" t="s">
        <v>91</v>
      </c>
      <c r="D190" s="95"/>
      <c r="E190" s="95"/>
      <c r="F190" s="96"/>
      <c r="G190" s="97">
        <v>25</v>
      </c>
      <c r="H190" s="98"/>
      <c r="I190" s="99">
        <v>1.5</v>
      </c>
      <c r="J190" s="100"/>
      <c r="K190" s="8">
        <v>0.25</v>
      </c>
      <c r="L190" s="99">
        <v>17.25</v>
      </c>
      <c r="M190" s="127"/>
      <c r="N190" s="100"/>
      <c r="O190" s="99">
        <v>77</v>
      </c>
      <c r="P190" s="100"/>
      <c r="S190" s="1"/>
      <c r="T190" s="7"/>
    </row>
    <row r="191" spans="1:20" ht="15" customHeight="1" x14ac:dyDescent="0.2">
      <c r="A191" s="1"/>
      <c r="B191" s="103" t="s">
        <v>11</v>
      </c>
      <c r="C191" s="104"/>
      <c r="D191" s="104"/>
      <c r="E191" s="104"/>
      <c r="F191" s="105"/>
      <c r="G191" s="130">
        <f>SUM(G184:H190)</f>
        <v>975</v>
      </c>
      <c r="H191" s="131"/>
      <c r="I191" s="122">
        <f>SUM(I184:J190)</f>
        <v>30.21</v>
      </c>
      <c r="J191" s="122"/>
      <c r="K191" s="9">
        <f>SUM(K184:K190)</f>
        <v>30.120999999999999</v>
      </c>
      <c r="L191" s="122">
        <f>SUM(L184:N190)</f>
        <v>140.64499999999998</v>
      </c>
      <c r="M191" s="122"/>
      <c r="N191" s="122"/>
      <c r="O191" s="123">
        <f>SUM(O184:P190)</f>
        <v>958</v>
      </c>
      <c r="P191" s="123"/>
      <c r="S191" s="1"/>
      <c r="T191" s="7"/>
    </row>
    <row r="192" spans="1:20" ht="15" customHeight="1" x14ac:dyDescent="0.2">
      <c r="A192" s="1"/>
      <c r="B192" s="10"/>
      <c r="C192" s="103" t="s">
        <v>188</v>
      </c>
      <c r="D192" s="104"/>
      <c r="E192" s="104"/>
      <c r="F192" s="105"/>
      <c r="G192" s="65">
        <v>1555</v>
      </c>
      <c r="H192" s="66"/>
      <c r="I192" s="81">
        <f>I191+I182</f>
        <v>48.395000000000003</v>
      </c>
      <c r="J192" s="82"/>
      <c r="K192" s="9">
        <f>K191+K182</f>
        <v>48.078000000000003</v>
      </c>
      <c r="L192" s="81">
        <f>L191+L182</f>
        <v>240.07299999999998</v>
      </c>
      <c r="M192" s="121"/>
      <c r="N192" s="82"/>
      <c r="O192" s="106">
        <f>O191+O182</f>
        <v>1617</v>
      </c>
      <c r="P192" s="107"/>
      <c r="S192" s="1"/>
      <c r="T192" s="7"/>
    </row>
    <row r="193" spans="1:20" x14ac:dyDescent="0.2">
      <c r="A193" s="4"/>
      <c r="B193" s="71" t="s">
        <v>37</v>
      </c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3"/>
      <c r="S193" s="1"/>
      <c r="T193" s="7"/>
    </row>
    <row r="194" spans="1:20" x14ac:dyDescent="0.2">
      <c r="A194" s="4"/>
      <c r="B194" s="71" t="s">
        <v>8</v>
      </c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3"/>
      <c r="S194" s="1"/>
      <c r="T194" s="7"/>
    </row>
    <row r="195" spans="1:20" ht="17.25" customHeight="1" x14ac:dyDescent="0.2">
      <c r="A195" s="4"/>
      <c r="B195" s="5" t="s">
        <v>13</v>
      </c>
      <c r="C195" s="94" t="s">
        <v>196</v>
      </c>
      <c r="D195" s="95"/>
      <c r="E195" s="95"/>
      <c r="F195" s="96"/>
      <c r="G195" s="97">
        <v>120</v>
      </c>
      <c r="H195" s="98"/>
      <c r="I195" s="101">
        <v>0.48</v>
      </c>
      <c r="J195" s="102"/>
      <c r="K195" s="6">
        <v>0.48</v>
      </c>
      <c r="L195" s="118">
        <v>11.76</v>
      </c>
      <c r="M195" s="118"/>
      <c r="N195" s="118"/>
      <c r="O195" s="120">
        <v>53</v>
      </c>
      <c r="P195" s="120"/>
      <c r="S195" s="1"/>
      <c r="T195" s="7"/>
    </row>
    <row r="196" spans="1:20" ht="16.5" customHeight="1" x14ac:dyDescent="0.2">
      <c r="A196" s="4"/>
      <c r="B196" s="5" t="s">
        <v>164</v>
      </c>
      <c r="C196" s="94" t="s">
        <v>161</v>
      </c>
      <c r="D196" s="95"/>
      <c r="E196" s="95"/>
      <c r="F196" s="96"/>
      <c r="G196" s="99" t="s">
        <v>160</v>
      </c>
      <c r="H196" s="100"/>
      <c r="I196" s="101">
        <v>6.2549999999999999</v>
      </c>
      <c r="J196" s="102"/>
      <c r="K196" s="16">
        <v>5.9180000000000001</v>
      </c>
      <c r="L196" s="99">
        <v>0.28000000000000003</v>
      </c>
      <c r="M196" s="127"/>
      <c r="N196" s="100"/>
      <c r="O196" s="99">
        <v>79</v>
      </c>
      <c r="P196" s="100"/>
      <c r="S196" s="1"/>
      <c r="T196" s="7"/>
    </row>
    <row r="197" spans="1:20" ht="24" customHeight="1" x14ac:dyDescent="0.2">
      <c r="A197" s="1"/>
      <c r="B197" s="5" t="s">
        <v>25</v>
      </c>
      <c r="C197" s="94" t="s">
        <v>165</v>
      </c>
      <c r="D197" s="95"/>
      <c r="E197" s="95"/>
      <c r="F197" s="96"/>
      <c r="G197" s="128" t="s">
        <v>169</v>
      </c>
      <c r="H197" s="129"/>
      <c r="I197" s="118">
        <v>9.1809999999999992</v>
      </c>
      <c r="J197" s="118"/>
      <c r="K197" s="6">
        <v>11.94</v>
      </c>
      <c r="L197" s="118">
        <v>50.408999999999999</v>
      </c>
      <c r="M197" s="118"/>
      <c r="N197" s="118"/>
      <c r="O197" s="119">
        <v>346</v>
      </c>
      <c r="P197" s="119"/>
      <c r="S197" s="1"/>
      <c r="T197" s="7"/>
    </row>
    <row r="198" spans="1:20" ht="20.25" customHeight="1" x14ac:dyDescent="0.2">
      <c r="A198" s="1"/>
      <c r="B198" s="5" t="s">
        <v>127</v>
      </c>
      <c r="C198" s="94" t="s">
        <v>126</v>
      </c>
      <c r="D198" s="95"/>
      <c r="E198" s="95"/>
      <c r="F198" s="96"/>
      <c r="G198" s="97">
        <v>200</v>
      </c>
      <c r="H198" s="98"/>
      <c r="I198" s="118">
        <v>0.21</v>
      </c>
      <c r="J198" s="118"/>
      <c r="K198" s="6">
        <v>0.05</v>
      </c>
      <c r="L198" s="118">
        <v>15.02</v>
      </c>
      <c r="M198" s="118"/>
      <c r="N198" s="118"/>
      <c r="O198" s="119">
        <v>61</v>
      </c>
      <c r="P198" s="119"/>
      <c r="S198" s="1"/>
      <c r="T198" s="7"/>
    </row>
    <row r="199" spans="1:20" ht="15.75" customHeight="1" x14ac:dyDescent="0.2">
      <c r="A199" s="1"/>
      <c r="B199" s="5"/>
      <c r="C199" s="94" t="s">
        <v>91</v>
      </c>
      <c r="D199" s="95"/>
      <c r="E199" s="95"/>
      <c r="F199" s="96"/>
      <c r="G199" s="97">
        <v>25</v>
      </c>
      <c r="H199" s="98"/>
      <c r="I199" s="99">
        <v>1.5</v>
      </c>
      <c r="J199" s="100"/>
      <c r="K199" s="8">
        <v>0.25</v>
      </c>
      <c r="L199" s="99">
        <v>17.25</v>
      </c>
      <c r="M199" s="127"/>
      <c r="N199" s="100"/>
      <c r="O199" s="99">
        <v>77</v>
      </c>
      <c r="P199" s="100"/>
      <c r="S199" s="1"/>
      <c r="T199" s="7"/>
    </row>
    <row r="200" spans="1:20" ht="15" customHeight="1" x14ac:dyDescent="0.2">
      <c r="A200" s="1"/>
      <c r="B200" s="103" t="s">
        <v>11</v>
      </c>
      <c r="C200" s="104"/>
      <c r="D200" s="104"/>
      <c r="E200" s="104"/>
      <c r="F200" s="105"/>
      <c r="G200" s="65">
        <v>598</v>
      </c>
      <c r="H200" s="66"/>
      <c r="I200" s="122">
        <f>I199+I198+I197+I196+I195</f>
        <v>17.625999999999998</v>
      </c>
      <c r="J200" s="122"/>
      <c r="K200" s="9">
        <f>K199+K198+K197+K196+K195</f>
        <v>18.638000000000002</v>
      </c>
      <c r="L200" s="81">
        <f>L199+L198+L197+L196+L195</f>
        <v>94.719000000000008</v>
      </c>
      <c r="M200" s="121"/>
      <c r="N200" s="82"/>
      <c r="O200" s="106">
        <f>O199+O198+O197+O196+O195</f>
        <v>616</v>
      </c>
      <c r="P200" s="107"/>
      <c r="S200" s="1"/>
      <c r="T200" s="7"/>
    </row>
    <row r="201" spans="1:20" x14ac:dyDescent="0.2">
      <c r="A201" s="4"/>
      <c r="B201" s="71" t="s">
        <v>12</v>
      </c>
      <c r="C201" s="72"/>
      <c r="D201" s="72"/>
      <c r="E201" s="72"/>
      <c r="F201" s="72"/>
      <c r="G201" s="72"/>
      <c r="H201" s="72"/>
      <c r="I201" s="72"/>
      <c r="J201" s="72"/>
      <c r="K201" s="72"/>
      <c r="L201" s="72"/>
      <c r="M201" s="72"/>
      <c r="N201" s="72"/>
      <c r="O201" s="72"/>
      <c r="P201" s="73"/>
      <c r="S201" s="1"/>
      <c r="T201" s="7"/>
    </row>
    <row r="202" spans="1:20" ht="33" customHeight="1" x14ac:dyDescent="0.2">
      <c r="A202" s="1"/>
      <c r="B202" s="5" t="s">
        <v>39</v>
      </c>
      <c r="C202" s="94" t="s">
        <v>122</v>
      </c>
      <c r="D202" s="95"/>
      <c r="E202" s="95"/>
      <c r="F202" s="96"/>
      <c r="G202" s="97">
        <v>100</v>
      </c>
      <c r="H202" s="98"/>
      <c r="I202" s="118">
        <v>1.5509999999999999</v>
      </c>
      <c r="J202" s="118"/>
      <c r="K202" s="6">
        <v>4.08</v>
      </c>
      <c r="L202" s="118">
        <v>15.175000000000001</v>
      </c>
      <c r="M202" s="118"/>
      <c r="N202" s="118"/>
      <c r="O202" s="119">
        <v>104</v>
      </c>
      <c r="P202" s="119"/>
      <c r="S202" s="1"/>
      <c r="T202" s="7"/>
    </row>
    <row r="203" spans="1:20" ht="30.75" customHeight="1" x14ac:dyDescent="0.2">
      <c r="A203" s="1"/>
      <c r="B203" s="5" t="s">
        <v>22</v>
      </c>
      <c r="C203" s="94" t="s">
        <v>185</v>
      </c>
      <c r="D203" s="95"/>
      <c r="E203" s="95"/>
      <c r="F203" s="96"/>
      <c r="G203" s="97" t="s">
        <v>184</v>
      </c>
      <c r="H203" s="98"/>
      <c r="I203" s="118">
        <v>4.9000000000000004</v>
      </c>
      <c r="J203" s="118"/>
      <c r="K203" s="6">
        <v>5</v>
      </c>
      <c r="L203" s="118">
        <v>25.045000000000002</v>
      </c>
      <c r="M203" s="118"/>
      <c r="N203" s="118"/>
      <c r="O203" s="119">
        <v>166</v>
      </c>
      <c r="P203" s="119"/>
      <c r="S203" s="1"/>
      <c r="T203" s="7"/>
    </row>
    <row r="204" spans="1:20" ht="33.75" customHeight="1" x14ac:dyDescent="0.2">
      <c r="B204" s="5" t="s">
        <v>79</v>
      </c>
      <c r="C204" s="94" t="s">
        <v>81</v>
      </c>
      <c r="D204" s="95"/>
      <c r="E204" s="95"/>
      <c r="F204" s="96"/>
      <c r="G204" s="124">
        <v>100</v>
      </c>
      <c r="H204" s="125"/>
      <c r="I204" s="101">
        <v>16.478000000000002</v>
      </c>
      <c r="J204" s="102"/>
      <c r="K204" s="6">
        <v>14.95</v>
      </c>
      <c r="L204" s="101">
        <v>7.34</v>
      </c>
      <c r="M204" s="126"/>
      <c r="N204" s="102"/>
      <c r="O204" s="67">
        <v>230</v>
      </c>
      <c r="P204" s="68"/>
      <c r="S204" s="1"/>
      <c r="T204" s="7"/>
    </row>
    <row r="205" spans="1:20" s="1" customFormat="1" ht="17.25" customHeight="1" x14ac:dyDescent="0.2">
      <c r="B205" s="5" t="s">
        <v>16</v>
      </c>
      <c r="C205" s="94" t="s">
        <v>123</v>
      </c>
      <c r="D205" s="95"/>
      <c r="E205" s="95"/>
      <c r="F205" s="96"/>
      <c r="G205" s="97">
        <v>180</v>
      </c>
      <c r="H205" s="98"/>
      <c r="I205" s="118">
        <v>4.3600000000000003</v>
      </c>
      <c r="J205" s="118"/>
      <c r="K205" s="6">
        <v>4.8499999999999996</v>
      </c>
      <c r="L205" s="118">
        <v>35.299999999999997</v>
      </c>
      <c r="M205" s="118"/>
      <c r="N205" s="118"/>
      <c r="O205" s="67">
        <v>203</v>
      </c>
      <c r="P205" s="137"/>
      <c r="Q205" s="137"/>
      <c r="R205" s="68"/>
      <c r="T205" s="7"/>
    </row>
    <row r="206" spans="1:20" ht="31.5" customHeight="1" x14ac:dyDescent="0.2">
      <c r="A206" s="1"/>
      <c r="B206" s="5" t="s">
        <v>40</v>
      </c>
      <c r="C206" s="94" t="s">
        <v>82</v>
      </c>
      <c r="D206" s="95"/>
      <c r="E206" s="95"/>
      <c r="F206" s="96"/>
      <c r="G206" s="97">
        <v>200</v>
      </c>
      <c r="H206" s="98"/>
      <c r="I206" s="118">
        <v>0.125</v>
      </c>
      <c r="J206" s="118"/>
      <c r="K206" s="6">
        <v>0.05</v>
      </c>
      <c r="L206" s="118">
        <v>24.876999999999999</v>
      </c>
      <c r="M206" s="118"/>
      <c r="N206" s="118"/>
      <c r="O206" s="119">
        <v>100</v>
      </c>
      <c r="P206" s="119"/>
      <c r="S206" s="1"/>
      <c r="T206" s="7"/>
    </row>
    <row r="207" spans="1:20" ht="25.5" customHeight="1" x14ac:dyDescent="0.2">
      <c r="A207" s="1"/>
      <c r="B207" s="5"/>
      <c r="C207" s="94" t="s">
        <v>97</v>
      </c>
      <c r="D207" s="95"/>
      <c r="E207" s="95"/>
      <c r="F207" s="96"/>
      <c r="G207" s="97">
        <v>40</v>
      </c>
      <c r="H207" s="98"/>
      <c r="I207" s="120">
        <v>1.92</v>
      </c>
      <c r="J207" s="120"/>
      <c r="K207" s="8">
        <v>1.96</v>
      </c>
      <c r="L207" s="120">
        <v>8.8000000000000007</v>
      </c>
      <c r="M207" s="120"/>
      <c r="N207" s="120"/>
      <c r="O207" s="120">
        <v>59.2</v>
      </c>
      <c r="P207" s="120"/>
      <c r="S207" s="1"/>
      <c r="T207" s="7"/>
    </row>
    <row r="208" spans="1:20" ht="15" customHeight="1" x14ac:dyDescent="0.2">
      <c r="A208" s="1"/>
      <c r="B208" s="103" t="s">
        <v>11</v>
      </c>
      <c r="C208" s="104"/>
      <c r="D208" s="104"/>
      <c r="E208" s="104"/>
      <c r="F208" s="105"/>
      <c r="G208" s="65">
        <v>885</v>
      </c>
      <c r="H208" s="66"/>
      <c r="I208" s="122">
        <f>I207+I206+I205+I204+I203+I202</f>
        <v>29.334</v>
      </c>
      <c r="J208" s="122"/>
      <c r="K208" s="9">
        <f>K207+K206+K205+K204+K203+K202</f>
        <v>30.89</v>
      </c>
      <c r="L208" s="122">
        <f>SUM(L202:N207)</f>
        <v>116.53699999999999</v>
      </c>
      <c r="M208" s="122"/>
      <c r="N208" s="122"/>
      <c r="O208" s="123">
        <f>O207+O206+O205+O204+O203+O202</f>
        <v>862.2</v>
      </c>
      <c r="P208" s="123"/>
      <c r="S208" s="1"/>
      <c r="T208" s="7"/>
    </row>
    <row r="209" spans="1:20" ht="19.5" customHeight="1" x14ac:dyDescent="0.2">
      <c r="A209" s="1"/>
      <c r="B209" s="10"/>
      <c r="C209" s="103" t="s">
        <v>189</v>
      </c>
      <c r="D209" s="104"/>
      <c r="E209" s="104"/>
      <c r="F209" s="105"/>
      <c r="G209" s="65">
        <v>1483</v>
      </c>
      <c r="H209" s="66"/>
      <c r="I209" s="81">
        <f>I208+I200</f>
        <v>46.959999999999994</v>
      </c>
      <c r="J209" s="82"/>
      <c r="K209" s="9">
        <f>K208+K200</f>
        <v>49.528000000000006</v>
      </c>
      <c r="L209" s="81">
        <f>L208+L200</f>
        <v>211.256</v>
      </c>
      <c r="M209" s="121"/>
      <c r="N209" s="82"/>
      <c r="O209" s="106">
        <f>O208+O200</f>
        <v>1478.2</v>
      </c>
      <c r="P209" s="107"/>
      <c r="S209" s="1"/>
      <c r="T209" s="7"/>
    </row>
    <row r="211" spans="1:20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</sheetData>
  <mergeCells count="885">
    <mergeCell ref="B4:P4"/>
    <mergeCell ref="O205:R205"/>
    <mergeCell ref="O51:P51"/>
    <mergeCell ref="L51:N51"/>
    <mergeCell ref="I51:J51"/>
    <mergeCell ref="G51:H51"/>
    <mergeCell ref="C51:F51"/>
    <mergeCell ref="C101:F101"/>
    <mergeCell ref="G101:H101"/>
    <mergeCell ref="I101:J101"/>
    <mergeCell ref="L101:N101"/>
    <mergeCell ref="O101:P101"/>
    <mergeCell ref="C195:F195"/>
    <mergeCell ref="G195:H195"/>
    <mergeCell ref="I195:J195"/>
    <mergeCell ref="L195:N195"/>
    <mergeCell ref="O195:P195"/>
    <mergeCell ref="C143:F143"/>
    <mergeCell ref="G143:H143"/>
    <mergeCell ref="I143:J143"/>
    <mergeCell ref="L143:N143"/>
    <mergeCell ref="O143:P143"/>
    <mergeCell ref="C177:F177"/>
    <mergeCell ref="G177:H177"/>
    <mergeCell ref="I177:J177"/>
    <mergeCell ref="L177:N177"/>
    <mergeCell ref="O177:R177"/>
    <mergeCell ref="C144:F144"/>
    <mergeCell ref="G144:H144"/>
    <mergeCell ref="I144:J144"/>
    <mergeCell ref="L144:N144"/>
    <mergeCell ref="O144:P144"/>
    <mergeCell ref="C145:F145"/>
    <mergeCell ref="G145:H145"/>
    <mergeCell ref="I145:J145"/>
    <mergeCell ref="L145:N145"/>
    <mergeCell ref="O145:P145"/>
    <mergeCell ref="C146:F146"/>
    <mergeCell ref="G146:H146"/>
    <mergeCell ref="I146:J146"/>
    <mergeCell ref="L146:N146"/>
    <mergeCell ref="O146:P146"/>
    <mergeCell ref="C147:F147"/>
    <mergeCell ref="G147:H147"/>
    <mergeCell ref="I147:J147"/>
    <mergeCell ref="L147:N147"/>
    <mergeCell ref="O147:P147"/>
    <mergeCell ref="B148:F148"/>
    <mergeCell ref="C91:F91"/>
    <mergeCell ref="G91:H91"/>
    <mergeCell ref="I91:J91"/>
    <mergeCell ref="L91:N91"/>
    <mergeCell ref="O91:P91"/>
    <mergeCell ref="C126:F126"/>
    <mergeCell ref="G126:H126"/>
    <mergeCell ref="I126:J126"/>
    <mergeCell ref="L126:N126"/>
    <mergeCell ref="O126:R126"/>
    <mergeCell ref="C92:F92"/>
    <mergeCell ref="G92:H92"/>
    <mergeCell ref="I92:J92"/>
    <mergeCell ref="L92:N92"/>
    <mergeCell ref="O92:P92"/>
    <mergeCell ref="C93:F93"/>
    <mergeCell ref="G93:H93"/>
    <mergeCell ref="I93:J93"/>
    <mergeCell ref="L93:N93"/>
    <mergeCell ref="O93:P93"/>
    <mergeCell ref="C94:F94"/>
    <mergeCell ref="G94:H94"/>
    <mergeCell ref="I94:J94"/>
    <mergeCell ref="O94:P94"/>
    <mergeCell ref="G40:H40"/>
    <mergeCell ref="I40:J40"/>
    <mergeCell ref="L40:N40"/>
    <mergeCell ref="O40:P40"/>
    <mergeCell ref="C73:F73"/>
    <mergeCell ref="G73:H73"/>
    <mergeCell ref="I73:J73"/>
    <mergeCell ref="L73:N73"/>
    <mergeCell ref="O73:R73"/>
    <mergeCell ref="C42:F42"/>
    <mergeCell ref="G42:H42"/>
    <mergeCell ref="I42:J42"/>
    <mergeCell ref="L42:N42"/>
    <mergeCell ref="O42:P42"/>
    <mergeCell ref="C43:F43"/>
    <mergeCell ref="G43:H43"/>
    <mergeCell ref="I43:J43"/>
    <mergeCell ref="L43:N43"/>
    <mergeCell ref="O43:P43"/>
    <mergeCell ref="B46:P46"/>
    <mergeCell ref="C47:F47"/>
    <mergeCell ref="G47:H47"/>
    <mergeCell ref="I47:J47"/>
    <mergeCell ref="O47:P47"/>
    <mergeCell ref="B2:P2"/>
    <mergeCell ref="C3:F3"/>
    <mergeCell ref="G3:H3"/>
    <mergeCell ref="I3:J3"/>
    <mergeCell ref="L3:N3"/>
    <mergeCell ref="O3:P3"/>
    <mergeCell ref="B1:S1"/>
    <mergeCell ref="B12:P12"/>
    <mergeCell ref="L47:N47"/>
    <mergeCell ref="C24:F24"/>
    <mergeCell ref="G24:H24"/>
    <mergeCell ref="I24:J24"/>
    <mergeCell ref="L24:N24"/>
    <mergeCell ref="O24:R24"/>
    <mergeCell ref="C8:F8"/>
    <mergeCell ref="G8:H8"/>
    <mergeCell ref="I8:J8"/>
    <mergeCell ref="L8:N8"/>
    <mergeCell ref="O8:P8"/>
    <mergeCell ref="C9:F9"/>
    <mergeCell ref="G9:H9"/>
    <mergeCell ref="I9:J9"/>
    <mergeCell ref="L9:N9"/>
    <mergeCell ref="O9:P9"/>
    <mergeCell ref="C13:F13"/>
    <mergeCell ref="G13:H13"/>
    <mergeCell ref="I13:J13"/>
    <mergeCell ref="L13:N13"/>
    <mergeCell ref="O13:P13"/>
    <mergeCell ref="B5:P5"/>
    <mergeCell ref="B6:P6"/>
    <mergeCell ref="C7:F7"/>
    <mergeCell ref="G7:H7"/>
    <mergeCell ref="I7:J7"/>
    <mergeCell ref="L7:N7"/>
    <mergeCell ref="O7:P7"/>
    <mergeCell ref="O11:P11"/>
    <mergeCell ref="C10:F10"/>
    <mergeCell ref="G10:H10"/>
    <mergeCell ref="I10:J10"/>
    <mergeCell ref="L10:N10"/>
    <mergeCell ref="O10:P10"/>
    <mergeCell ref="B11:F11"/>
    <mergeCell ref="I11:J11"/>
    <mergeCell ref="L11:N11"/>
    <mergeCell ref="G11:H11"/>
    <mergeCell ref="C14:F14"/>
    <mergeCell ref="G14:H14"/>
    <mergeCell ref="I14:J14"/>
    <mergeCell ref="L14:N14"/>
    <mergeCell ref="O14:P14"/>
    <mergeCell ref="C15:F15"/>
    <mergeCell ref="G15:H15"/>
    <mergeCell ref="I15:J15"/>
    <mergeCell ref="L15:N15"/>
    <mergeCell ref="O15:P15"/>
    <mergeCell ref="C16:F16"/>
    <mergeCell ref="G16:H16"/>
    <mergeCell ref="I16:J16"/>
    <mergeCell ref="L16:N16"/>
    <mergeCell ref="O16:P16"/>
    <mergeCell ref="C17:F17"/>
    <mergeCell ref="G17:H17"/>
    <mergeCell ref="I17:J17"/>
    <mergeCell ref="L17:N17"/>
    <mergeCell ref="O17:P17"/>
    <mergeCell ref="B20:F20"/>
    <mergeCell ref="I20:J20"/>
    <mergeCell ref="L20:N20"/>
    <mergeCell ref="O20:P20"/>
    <mergeCell ref="B22:P22"/>
    <mergeCell ref="B23:P23"/>
    <mergeCell ref="C18:F18"/>
    <mergeCell ref="G18:H18"/>
    <mergeCell ref="I18:J18"/>
    <mergeCell ref="L18:N18"/>
    <mergeCell ref="O18:P18"/>
    <mergeCell ref="C19:F19"/>
    <mergeCell ref="G19:H19"/>
    <mergeCell ref="I19:J19"/>
    <mergeCell ref="L19:N19"/>
    <mergeCell ref="O19:P19"/>
    <mergeCell ref="C21:F21"/>
    <mergeCell ref="I21:J21"/>
    <mergeCell ref="L21:N21"/>
    <mergeCell ref="O21:P21"/>
    <mergeCell ref="G20:H20"/>
    <mergeCell ref="G21:H21"/>
    <mergeCell ref="C25:F25"/>
    <mergeCell ref="G25:H25"/>
    <mergeCell ref="I25:J25"/>
    <mergeCell ref="L25:N25"/>
    <mergeCell ref="O25:P25"/>
    <mergeCell ref="C26:F26"/>
    <mergeCell ref="G26:H26"/>
    <mergeCell ref="I26:J26"/>
    <mergeCell ref="L26:N26"/>
    <mergeCell ref="O26:P26"/>
    <mergeCell ref="C27:F27"/>
    <mergeCell ref="G27:H27"/>
    <mergeCell ref="I27:J27"/>
    <mergeCell ref="L27:N27"/>
    <mergeCell ref="O27:P27"/>
    <mergeCell ref="C28:F28"/>
    <mergeCell ref="G28:H28"/>
    <mergeCell ref="I28:J28"/>
    <mergeCell ref="L28:N28"/>
    <mergeCell ref="O28:P28"/>
    <mergeCell ref="B29:F29"/>
    <mergeCell ref="I29:J29"/>
    <mergeCell ref="L29:N29"/>
    <mergeCell ref="O29:P29"/>
    <mergeCell ref="B30:P30"/>
    <mergeCell ref="C31:F31"/>
    <mergeCell ref="G31:H31"/>
    <mergeCell ref="I31:J31"/>
    <mergeCell ref="L31:N31"/>
    <mergeCell ref="O31:P31"/>
    <mergeCell ref="C32:F32"/>
    <mergeCell ref="G32:H32"/>
    <mergeCell ref="I32:J32"/>
    <mergeCell ref="L32:N32"/>
    <mergeCell ref="O32:P32"/>
    <mergeCell ref="C33:F33"/>
    <mergeCell ref="G33:H33"/>
    <mergeCell ref="I33:J33"/>
    <mergeCell ref="L33:N33"/>
    <mergeCell ref="O33:P33"/>
    <mergeCell ref="C34:F34"/>
    <mergeCell ref="G34:H34"/>
    <mergeCell ref="I34:J34"/>
    <mergeCell ref="L34:N34"/>
    <mergeCell ref="O34:P34"/>
    <mergeCell ref="B38:P38"/>
    <mergeCell ref="B39:P39"/>
    <mergeCell ref="C41:F41"/>
    <mergeCell ref="G41:H41"/>
    <mergeCell ref="I41:J41"/>
    <mergeCell ref="L41:N41"/>
    <mergeCell ref="O41:P41"/>
    <mergeCell ref="C35:F35"/>
    <mergeCell ref="G35:H35"/>
    <mergeCell ref="I35:J35"/>
    <mergeCell ref="L35:N35"/>
    <mergeCell ref="O35:P35"/>
    <mergeCell ref="B36:F36"/>
    <mergeCell ref="I36:J36"/>
    <mergeCell ref="L36:N36"/>
    <mergeCell ref="O36:P36"/>
    <mergeCell ref="C37:F37"/>
    <mergeCell ref="I37:J37"/>
    <mergeCell ref="C40:F40"/>
    <mergeCell ref="C44:F44"/>
    <mergeCell ref="G44:H44"/>
    <mergeCell ref="I44:J44"/>
    <mergeCell ref="L44:N44"/>
    <mergeCell ref="O44:P44"/>
    <mergeCell ref="B45:F45"/>
    <mergeCell ref="I45:J45"/>
    <mergeCell ref="L45:N45"/>
    <mergeCell ref="O45:P45"/>
    <mergeCell ref="C48:F48"/>
    <mergeCell ref="G48:H48"/>
    <mergeCell ref="I48:J48"/>
    <mergeCell ref="L48:N48"/>
    <mergeCell ref="O48:P48"/>
    <mergeCell ref="C49:F49"/>
    <mergeCell ref="G49:H49"/>
    <mergeCell ref="I49:J49"/>
    <mergeCell ref="L49:N49"/>
    <mergeCell ref="O49:P49"/>
    <mergeCell ref="C50:F50"/>
    <mergeCell ref="G50:H50"/>
    <mergeCell ref="I50:J50"/>
    <mergeCell ref="L50:N50"/>
    <mergeCell ref="O50:P50"/>
    <mergeCell ref="B54:F54"/>
    <mergeCell ref="I54:J54"/>
    <mergeCell ref="L54:N54"/>
    <mergeCell ref="O54:P54"/>
    <mergeCell ref="B56:P56"/>
    <mergeCell ref="B57:P57"/>
    <mergeCell ref="C52:F52"/>
    <mergeCell ref="G52:H52"/>
    <mergeCell ref="I52:J52"/>
    <mergeCell ref="L52:N52"/>
    <mergeCell ref="O52:P52"/>
    <mergeCell ref="C53:F53"/>
    <mergeCell ref="G53:H53"/>
    <mergeCell ref="I53:J53"/>
    <mergeCell ref="L53:N53"/>
    <mergeCell ref="O53:P53"/>
    <mergeCell ref="C58:F58"/>
    <mergeCell ref="G58:H58"/>
    <mergeCell ref="I58:J58"/>
    <mergeCell ref="L58:N58"/>
    <mergeCell ref="O58:P58"/>
    <mergeCell ref="C59:F59"/>
    <mergeCell ref="G59:H59"/>
    <mergeCell ref="I59:J59"/>
    <mergeCell ref="L59:N59"/>
    <mergeCell ref="O59:P59"/>
    <mergeCell ref="C60:F60"/>
    <mergeCell ref="G60:H60"/>
    <mergeCell ref="I60:J60"/>
    <mergeCell ref="L60:N60"/>
    <mergeCell ref="O60:P60"/>
    <mergeCell ref="C61:F61"/>
    <mergeCell ref="G61:H61"/>
    <mergeCell ref="I61:J61"/>
    <mergeCell ref="L61:N61"/>
    <mergeCell ref="O61:P61"/>
    <mergeCell ref="B62:F62"/>
    <mergeCell ref="I62:J62"/>
    <mergeCell ref="L62:N62"/>
    <mergeCell ref="O62:P62"/>
    <mergeCell ref="B63:P63"/>
    <mergeCell ref="C64:F64"/>
    <mergeCell ref="G64:H64"/>
    <mergeCell ref="I64:J64"/>
    <mergeCell ref="L64:N64"/>
    <mergeCell ref="O64:P64"/>
    <mergeCell ref="C65:F65"/>
    <mergeCell ref="G65:H65"/>
    <mergeCell ref="I65:J65"/>
    <mergeCell ref="L65:N65"/>
    <mergeCell ref="O65:P65"/>
    <mergeCell ref="C66:F66"/>
    <mergeCell ref="G66:H66"/>
    <mergeCell ref="I66:J66"/>
    <mergeCell ref="L66:N66"/>
    <mergeCell ref="O66:P66"/>
    <mergeCell ref="C67:F67"/>
    <mergeCell ref="G67:H67"/>
    <mergeCell ref="I67:J67"/>
    <mergeCell ref="L67:N67"/>
    <mergeCell ref="O67:P67"/>
    <mergeCell ref="B71:P71"/>
    <mergeCell ref="B72:P72"/>
    <mergeCell ref="C74:F74"/>
    <mergeCell ref="G74:H74"/>
    <mergeCell ref="I74:J74"/>
    <mergeCell ref="L74:N74"/>
    <mergeCell ref="O74:P74"/>
    <mergeCell ref="C68:F68"/>
    <mergeCell ref="G68:H68"/>
    <mergeCell ref="I68:J68"/>
    <mergeCell ref="L68:N68"/>
    <mergeCell ref="O68:P68"/>
    <mergeCell ref="B69:F69"/>
    <mergeCell ref="I69:J69"/>
    <mergeCell ref="L69:N69"/>
    <mergeCell ref="O69:P69"/>
    <mergeCell ref="C75:F75"/>
    <mergeCell ref="G75:H75"/>
    <mergeCell ref="I75:J75"/>
    <mergeCell ref="L75:N75"/>
    <mergeCell ref="O75:P75"/>
    <mergeCell ref="C76:F76"/>
    <mergeCell ref="G76:H76"/>
    <mergeCell ref="I76:J76"/>
    <mergeCell ref="L76:N76"/>
    <mergeCell ref="O76:P76"/>
    <mergeCell ref="B79:P79"/>
    <mergeCell ref="C80:F80"/>
    <mergeCell ref="G80:H80"/>
    <mergeCell ref="I80:J80"/>
    <mergeCell ref="L80:N80"/>
    <mergeCell ref="O80:P80"/>
    <mergeCell ref="C77:F77"/>
    <mergeCell ref="G77:H77"/>
    <mergeCell ref="I77:J77"/>
    <mergeCell ref="L77:N77"/>
    <mergeCell ref="O77:P77"/>
    <mergeCell ref="B78:F78"/>
    <mergeCell ref="I78:J78"/>
    <mergeCell ref="L78:N78"/>
    <mergeCell ref="O78:P78"/>
    <mergeCell ref="G78:H78"/>
    <mergeCell ref="C81:F81"/>
    <mergeCell ref="G81:H81"/>
    <mergeCell ref="I81:J81"/>
    <mergeCell ref="L81:N81"/>
    <mergeCell ref="O81:P81"/>
    <mergeCell ref="C82:F82"/>
    <mergeCell ref="G82:H82"/>
    <mergeCell ref="I82:J82"/>
    <mergeCell ref="L82:N82"/>
    <mergeCell ref="O82:P82"/>
    <mergeCell ref="C83:F83"/>
    <mergeCell ref="G83:H83"/>
    <mergeCell ref="I83:J83"/>
    <mergeCell ref="L83:N83"/>
    <mergeCell ref="O83:P83"/>
    <mergeCell ref="C84:F84"/>
    <mergeCell ref="G84:H84"/>
    <mergeCell ref="I84:J84"/>
    <mergeCell ref="L84:N84"/>
    <mergeCell ref="O84:P84"/>
    <mergeCell ref="B87:F87"/>
    <mergeCell ref="I87:J87"/>
    <mergeCell ref="L87:N87"/>
    <mergeCell ref="O87:P87"/>
    <mergeCell ref="B89:P89"/>
    <mergeCell ref="B90:P90"/>
    <mergeCell ref="C85:F85"/>
    <mergeCell ref="G85:H85"/>
    <mergeCell ref="I85:J85"/>
    <mergeCell ref="L85:N85"/>
    <mergeCell ref="O85:P85"/>
    <mergeCell ref="C86:F86"/>
    <mergeCell ref="G86:H86"/>
    <mergeCell ref="I86:J86"/>
    <mergeCell ref="L86:N86"/>
    <mergeCell ref="O86:P86"/>
    <mergeCell ref="C88:F88"/>
    <mergeCell ref="I88:J88"/>
    <mergeCell ref="L88:N88"/>
    <mergeCell ref="O88:P88"/>
    <mergeCell ref="G87:H87"/>
    <mergeCell ref="G88:H88"/>
    <mergeCell ref="L94:N94"/>
    <mergeCell ref="B97:P97"/>
    <mergeCell ref="C98:F98"/>
    <mergeCell ref="G98:H98"/>
    <mergeCell ref="I98:J98"/>
    <mergeCell ref="L98:N98"/>
    <mergeCell ref="O98:P98"/>
    <mergeCell ref="C99:F99"/>
    <mergeCell ref="G99:H99"/>
    <mergeCell ref="I99:J99"/>
    <mergeCell ref="L99:N99"/>
    <mergeCell ref="O99:P99"/>
    <mergeCell ref="C95:F95"/>
    <mergeCell ref="G95:H95"/>
    <mergeCell ref="I95:J95"/>
    <mergeCell ref="L95:N95"/>
    <mergeCell ref="O95:P95"/>
    <mergeCell ref="B96:F96"/>
    <mergeCell ref="I96:J96"/>
    <mergeCell ref="L96:N96"/>
    <mergeCell ref="O96:P96"/>
    <mergeCell ref="G96:H96"/>
    <mergeCell ref="C100:F100"/>
    <mergeCell ref="G100:H100"/>
    <mergeCell ref="I100:J100"/>
    <mergeCell ref="L100:N100"/>
    <mergeCell ref="O100:P100"/>
    <mergeCell ref="C102:F102"/>
    <mergeCell ref="G102:H102"/>
    <mergeCell ref="I102:J102"/>
    <mergeCell ref="L102:N102"/>
    <mergeCell ref="O102:P102"/>
    <mergeCell ref="C103:F103"/>
    <mergeCell ref="G103:H103"/>
    <mergeCell ref="I103:J103"/>
    <mergeCell ref="L103:N103"/>
    <mergeCell ref="O103:P103"/>
    <mergeCell ref="B108:P108"/>
    <mergeCell ref="C109:F109"/>
    <mergeCell ref="G109:H109"/>
    <mergeCell ref="I109:J109"/>
    <mergeCell ref="L109:N109"/>
    <mergeCell ref="O109:P109"/>
    <mergeCell ref="B104:F104"/>
    <mergeCell ref="I104:J104"/>
    <mergeCell ref="L104:N104"/>
    <mergeCell ref="O104:P104"/>
    <mergeCell ref="B107:P107"/>
    <mergeCell ref="I105:J105"/>
    <mergeCell ref="L105:N105"/>
    <mergeCell ref="O105:P105"/>
    <mergeCell ref="C105:F105"/>
    <mergeCell ref="G104:H104"/>
    <mergeCell ref="G105:H105"/>
    <mergeCell ref="C110:F110"/>
    <mergeCell ref="G110:H110"/>
    <mergeCell ref="I110:J110"/>
    <mergeCell ref="L110:N110"/>
    <mergeCell ref="O110:P110"/>
    <mergeCell ref="C111:F111"/>
    <mergeCell ref="G111:H111"/>
    <mergeCell ref="I111:J111"/>
    <mergeCell ref="L111:N111"/>
    <mergeCell ref="O111:P111"/>
    <mergeCell ref="B114:P114"/>
    <mergeCell ref="C115:F115"/>
    <mergeCell ref="G115:H115"/>
    <mergeCell ref="I115:J115"/>
    <mergeCell ref="L115:N115"/>
    <mergeCell ref="O115:P115"/>
    <mergeCell ref="C112:F112"/>
    <mergeCell ref="G112:H112"/>
    <mergeCell ref="I112:J112"/>
    <mergeCell ref="L112:N112"/>
    <mergeCell ref="O112:P112"/>
    <mergeCell ref="B113:F113"/>
    <mergeCell ref="I113:J113"/>
    <mergeCell ref="L113:N113"/>
    <mergeCell ref="O113:P113"/>
    <mergeCell ref="G113:H113"/>
    <mergeCell ref="C116:F116"/>
    <mergeCell ref="G116:H116"/>
    <mergeCell ref="I116:J116"/>
    <mergeCell ref="L116:N116"/>
    <mergeCell ref="O116:P116"/>
    <mergeCell ref="C117:F117"/>
    <mergeCell ref="G117:H117"/>
    <mergeCell ref="I117:J117"/>
    <mergeCell ref="L117:N117"/>
    <mergeCell ref="O117:P117"/>
    <mergeCell ref="C118:F118"/>
    <mergeCell ref="G118:H118"/>
    <mergeCell ref="I118:J118"/>
    <mergeCell ref="L118:N118"/>
    <mergeCell ref="O118:P118"/>
    <mergeCell ref="C119:F119"/>
    <mergeCell ref="G119:H119"/>
    <mergeCell ref="I119:J119"/>
    <mergeCell ref="L119:N119"/>
    <mergeCell ref="O119:P119"/>
    <mergeCell ref="B122:F122"/>
    <mergeCell ref="I122:J122"/>
    <mergeCell ref="L122:N122"/>
    <mergeCell ref="O122:P122"/>
    <mergeCell ref="B124:P124"/>
    <mergeCell ref="B125:P125"/>
    <mergeCell ref="C120:F120"/>
    <mergeCell ref="G120:H120"/>
    <mergeCell ref="I120:J120"/>
    <mergeCell ref="L120:N120"/>
    <mergeCell ref="O120:P120"/>
    <mergeCell ref="C121:F121"/>
    <mergeCell ref="G121:H121"/>
    <mergeCell ref="I121:J121"/>
    <mergeCell ref="L121:N121"/>
    <mergeCell ref="O121:P121"/>
    <mergeCell ref="C123:F123"/>
    <mergeCell ref="I123:J123"/>
    <mergeCell ref="L123:N123"/>
    <mergeCell ref="O123:P123"/>
    <mergeCell ref="G122:H122"/>
    <mergeCell ref="G123:H123"/>
    <mergeCell ref="C127:F127"/>
    <mergeCell ref="G127:H127"/>
    <mergeCell ref="I127:J127"/>
    <mergeCell ref="L127:N127"/>
    <mergeCell ref="O127:P127"/>
    <mergeCell ref="C128:F128"/>
    <mergeCell ref="G128:H128"/>
    <mergeCell ref="I128:J128"/>
    <mergeCell ref="L128:N128"/>
    <mergeCell ref="O128:P128"/>
    <mergeCell ref="C129:F129"/>
    <mergeCell ref="G129:H129"/>
    <mergeCell ref="I129:J129"/>
    <mergeCell ref="L129:N129"/>
    <mergeCell ref="O129:P129"/>
    <mergeCell ref="C130:F130"/>
    <mergeCell ref="G130:H130"/>
    <mergeCell ref="I130:J130"/>
    <mergeCell ref="L130:N130"/>
    <mergeCell ref="O130:P130"/>
    <mergeCell ref="B131:F131"/>
    <mergeCell ref="I131:J131"/>
    <mergeCell ref="L131:N131"/>
    <mergeCell ref="O131:P131"/>
    <mergeCell ref="B132:P132"/>
    <mergeCell ref="C133:F133"/>
    <mergeCell ref="G133:H133"/>
    <mergeCell ref="I133:J133"/>
    <mergeCell ref="L133:N133"/>
    <mergeCell ref="O133:P133"/>
    <mergeCell ref="G131:H131"/>
    <mergeCell ref="O137:P137"/>
    <mergeCell ref="L137:N137"/>
    <mergeCell ref="I137:J137"/>
    <mergeCell ref="G137:H137"/>
    <mergeCell ref="C137:F137"/>
    <mergeCell ref="C134:F134"/>
    <mergeCell ref="G134:H134"/>
    <mergeCell ref="I134:J134"/>
    <mergeCell ref="L134:N134"/>
    <mergeCell ref="O134:P134"/>
    <mergeCell ref="C135:F135"/>
    <mergeCell ref="G135:H135"/>
    <mergeCell ref="I135:J135"/>
    <mergeCell ref="L135:N135"/>
    <mergeCell ref="O135:P135"/>
    <mergeCell ref="C136:F136"/>
    <mergeCell ref="G136:H136"/>
    <mergeCell ref="I136:J136"/>
    <mergeCell ref="L136:N136"/>
    <mergeCell ref="O136:R136"/>
    <mergeCell ref="B141:P141"/>
    <mergeCell ref="B142:P142"/>
    <mergeCell ref="C138:F138"/>
    <mergeCell ref="G138:H138"/>
    <mergeCell ref="I138:J138"/>
    <mergeCell ref="L138:N138"/>
    <mergeCell ref="O138:P138"/>
    <mergeCell ref="C140:F140"/>
    <mergeCell ref="I140:J140"/>
    <mergeCell ref="L140:N140"/>
    <mergeCell ref="O140:P140"/>
    <mergeCell ref="B139:F139"/>
    <mergeCell ref="I139:J139"/>
    <mergeCell ref="L139:N139"/>
    <mergeCell ref="O139:P139"/>
    <mergeCell ref="G139:H139"/>
    <mergeCell ref="G140:H140"/>
    <mergeCell ref="L148:N148"/>
    <mergeCell ref="O148:P148"/>
    <mergeCell ref="B149:P149"/>
    <mergeCell ref="C150:F150"/>
    <mergeCell ref="G150:H150"/>
    <mergeCell ref="I150:J150"/>
    <mergeCell ref="L150:N150"/>
    <mergeCell ref="O150:P150"/>
    <mergeCell ref="C151:F151"/>
    <mergeCell ref="G151:H151"/>
    <mergeCell ref="I151:J151"/>
    <mergeCell ref="L151:N151"/>
    <mergeCell ref="O151:P151"/>
    <mergeCell ref="I148:J148"/>
    <mergeCell ref="G148:H148"/>
    <mergeCell ref="C152:F152"/>
    <mergeCell ref="G152:H152"/>
    <mergeCell ref="I152:J152"/>
    <mergeCell ref="L152:N152"/>
    <mergeCell ref="O152:P152"/>
    <mergeCell ref="C153:F153"/>
    <mergeCell ref="G153:H153"/>
    <mergeCell ref="I153:J153"/>
    <mergeCell ref="L153:N153"/>
    <mergeCell ref="O153:P153"/>
    <mergeCell ref="C154:F154"/>
    <mergeCell ref="G154:H154"/>
    <mergeCell ref="I154:J154"/>
    <mergeCell ref="L154:N154"/>
    <mergeCell ref="O154:P154"/>
    <mergeCell ref="C155:F155"/>
    <mergeCell ref="G155:H155"/>
    <mergeCell ref="I155:J155"/>
    <mergeCell ref="L155:N155"/>
    <mergeCell ref="O155:P155"/>
    <mergeCell ref="C156:F156"/>
    <mergeCell ref="G156:H156"/>
    <mergeCell ref="I156:J156"/>
    <mergeCell ref="L156:N156"/>
    <mergeCell ref="O156:P156"/>
    <mergeCell ref="B157:F157"/>
    <mergeCell ref="I157:J157"/>
    <mergeCell ref="L157:N157"/>
    <mergeCell ref="B159:P159"/>
    <mergeCell ref="B160:P160"/>
    <mergeCell ref="C161:F161"/>
    <mergeCell ref="G161:H161"/>
    <mergeCell ref="I161:J161"/>
    <mergeCell ref="L161:N161"/>
    <mergeCell ref="O161:P161"/>
    <mergeCell ref="O157:P157"/>
    <mergeCell ref="C158:F158"/>
    <mergeCell ref="I158:J158"/>
    <mergeCell ref="L158:N158"/>
    <mergeCell ref="O158:P158"/>
    <mergeCell ref="G157:H157"/>
    <mergeCell ref="G158:H158"/>
    <mergeCell ref="C162:F162"/>
    <mergeCell ref="G162:H162"/>
    <mergeCell ref="I162:J162"/>
    <mergeCell ref="L162:N162"/>
    <mergeCell ref="O162:P162"/>
    <mergeCell ref="C163:F163"/>
    <mergeCell ref="G163:H163"/>
    <mergeCell ref="I163:J163"/>
    <mergeCell ref="L163:N163"/>
    <mergeCell ref="O163:P163"/>
    <mergeCell ref="B166:P166"/>
    <mergeCell ref="C167:F167"/>
    <mergeCell ref="G167:H167"/>
    <mergeCell ref="I167:J167"/>
    <mergeCell ref="L167:N167"/>
    <mergeCell ref="O167:P167"/>
    <mergeCell ref="C164:F164"/>
    <mergeCell ref="G164:H164"/>
    <mergeCell ref="I164:J164"/>
    <mergeCell ref="L164:N164"/>
    <mergeCell ref="O164:P164"/>
    <mergeCell ref="B165:F165"/>
    <mergeCell ref="I165:J165"/>
    <mergeCell ref="L165:N165"/>
    <mergeCell ref="O165:P165"/>
    <mergeCell ref="G165:H165"/>
    <mergeCell ref="C168:F168"/>
    <mergeCell ref="G168:H168"/>
    <mergeCell ref="I168:J168"/>
    <mergeCell ref="L168:N168"/>
    <mergeCell ref="O168:P168"/>
    <mergeCell ref="C169:F169"/>
    <mergeCell ref="G169:H169"/>
    <mergeCell ref="I169:J169"/>
    <mergeCell ref="L169:N169"/>
    <mergeCell ref="O169:P169"/>
    <mergeCell ref="L174:N174"/>
    <mergeCell ref="O174:P174"/>
    <mergeCell ref="G173:H173"/>
    <mergeCell ref="G174:H174"/>
    <mergeCell ref="C170:F170"/>
    <mergeCell ref="G170:H170"/>
    <mergeCell ref="I170:J170"/>
    <mergeCell ref="L170:N170"/>
    <mergeCell ref="O170:P170"/>
    <mergeCell ref="B173:F173"/>
    <mergeCell ref="I173:J173"/>
    <mergeCell ref="L173:N173"/>
    <mergeCell ref="O173:P173"/>
    <mergeCell ref="C178:F178"/>
    <mergeCell ref="G178:H178"/>
    <mergeCell ref="I178:J178"/>
    <mergeCell ref="L178:N178"/>
    <mergeCell ref="O178:P178"/>
    <mergeCell ref="C179:F179"/>
    <mergeCell ref="G179:H179"/>
    <mergeCell ref="I179:J179"/>
    <mergeCell ref="L179:N179"/>
    <mergeCell ref="O179:P179"/>
    <mergeCell ref="C180:F180"/>
    <mergeCell ref="G180:H180"/>
    <mergeCell ref="I180:J180"/>
    <mergeCell ref="L180:N180"/>
    <mergeCell ref="O180:P180"/>
    <mergeCell ref="C181:F181"/>
    <mergeCell ref="G181:H181"/>
    <mergeCell ref="I181:J181"/>
    <mergeCell ref="L181:N181"/>
    <mergeCell ref="O181:P181"/>
    <mergeCell ref="B182:F182"/>
    <mergeCell ref="I182:J182"/>
    <mergeCell ref="L182:N182"/>
    <mergeCell ref="O182:P182"/>
    <mergeCell ref="B183:P183"/>
    <mergeCell ref="C184:F184"/>
    <mergeCell ref="G184:H184"/>
    <mergeCell ref="I184:J184"/>
    <mergeCell ref="L184:N184"/>
    <mergeCell ref="O184:P184"/>
    <mergeCell ref="G182:H182"/>
    <mergeCell ref="C185:F185"/>
    <mergeCell ref="G185:H185"/>
    <mergeCell ref="I185:J185"/>
    <mergeCell ref="L185:N185"/>
    <mergeCell ref="O185:P185"/>
    <mergeCell ref="C186:F186"/>
    <mergeCell ref="G186:H186"/>
    <mergeCell ref="I186:J186"/>
    <mergeCell ref="L186:N186"/>
    <mergeCell ref="O186:P186"/>
    <mergeCell ref="C187:F187"/>
    <mergeCell ref="G187:H187"/>
    <mergeCell ref="I187:J187"/>
    <mergeCell ref="L187:N187"/>
    <mergeCell ref="O187:P187"/>
    <mergeCell ref="C188:F188"/>
    <mergeCell ref="G188:H188"/>
    <mergeCell ref="I188:J188"/>
    <mergeCell ref="L188:N188"/>
    <mergeCell ref="O188:P188"/>
    <mergeCell ref="B191:F191"/>
    <mergeCell ref="I191:J191"/>
    <mergeCell ref="L191:N191"/>
    <mergeCell ref="O191:P191"/>
    <mergeCell ref="B193:P193"/>
    <mergeCell ref="B194:P194"/>
    <mergeCell ref="C189:F189"/>
    <mergeCell ref="G189:H189"/>
    <mergeCell ref="I189:J189"/>
    <mergeCell ref="L189:N189"/>
    <mergeCell ref="O189:P189"/>
    <mergeCell ref="C190:F190"/>
    <mergeCell ref="G190:H190"/>
    <mergeCell ref="I190:J190"/>
    <mergeCell ref="L190:N190"/>
    <mergeCell ref="O190:P190"/>
    <mergeCell ref="C192:F192"/>
    <mergeCell ref="I192:J192"/>
    <mergeCell ref="L192:N192"/>
    <mergeCell ref="O192:P192"/>
    <mergeCell ref="G191:H191"/>
    <mergeCell ref="G192:H192"/>
    <mergeCell ref="C196:F196"/>
    <mergeCell ref="G196:H196"/>
    <mergeCell ref="I196:J196"/>
    <mergeCell ref="L196:N196"/>
    <mergeCell ref="O196:P196"/>
    <mergeCell ref="C197:F197"/>
    <mergeCell ref="G197:H197"/>
    <mergeCell ref="I197:J197"/>
    <mergeCell ref="L197:N197"/>
    <mergeCell ref="O197:P197"/>
    <mergeCell ref="C198:F198"/>
    <mergeCell ref="G198:H198"/>
    <mergeCell ref="I198:J198"/>
    <mergeCell ref="L198:N198"/>
    <mergeCell ref="O198:P198"/>
    <mergeCell ref="C199:F199"/>
    <mergeCell ref="G199:H199"/>
    <mergeCell ref="I199:J199"/>
    <mergeCell ref="L199:N199"/>
    <mergeCell ref="O199:P199"/>
    <mergeCell ref="B200:F200"/>
    <mergeCell ref="I200:J200"/>
    <mergeCell ref="L200:N200"/>
    <mergeCell ref="O200:P200"/>
    <mergeCell ref="B201:P201"/>
    <mergeCell ref="C202:F202"/>
    <mergeCell ref="G202:H202"/>
    <mergeCell ref="I202:J202"/>
    <mergeCell ref="L202:N202"/>
    <mergeCell ref="O202:P202"/>
    <mergeCell ref="G200:H200"/>
    <mergeCell ref="C203:F203"/>
    <mergeCell ref="G203:H203"/>
    <mergeCell ref="I203:J203"/>
    <mergeCell ref="L203:N203"/>
    <mergeCell ref="O203:P203"/>
    <mergeCell ref="C204:F204"/>
    <mergeCell ref="G204:H204"/>
    <mergeCell ref="I204:J204"/>
    <mergeCell ref="L204:N204"/>
    <mergeCell ref="O204:P204"/>
    <mergeCell ref="C206:F206"/>
    <mergeCell ref="G206:H206"/>
    <mergeCell ref="I206:J206"/>
    <mergeCell ref="L206:N206"/>
    <mergeCell ref="O206:P206"/>
    <mergeCell ref="C207:F207"/>
    <mergeCell ref="G207:H207"/>
    <mergeCell ref="I207:J207"/>
    <mergeCell ref="L207:N207"/>
    <mergeCell ref="O207:P207"/>
    <mergeCell ref="C209:F209"/>
    <mergeCell ref="G209:H209"/>
    <mergeCell ref="I209:J209"/>
    <mergeCell ref="L209:N209"/>
    <mergeCell ref="O209:P209"/>
    <mergeCell ref="L37:N37"/>
    <mergeCell ref="O37:P37"/>
    <mergeCell ref="C55:F55"/>
    <mergeCell ref="I55:J55"/>
    <mergeCell ref="L55:N55"/>
    <mergeCell ref="O55:P55"/>
    <mergeCell ref="C70:F70"/>
    <mergeCell ref="I70:J70"/>
    <mergeCell ref="L70:N70"/>
    <mergeCell ref="O70:P70"/>
    <mergeCell ref="C205:F205"/>
    <mergeCell ref="G205:H205"/>
    <mergeCell ref="I205:J205"/>
    <mergeCell ref="L205:N205"/>
    <mergeCell ref="B208:F208"/>
    <mergeCell ref="I208:J208"/>
    <mergeCell ref="L208:N208"/>
    <mergeCell ref="O208:P208"/>
    <mergeCell ref="B106:P106"/>
    <mergeCell ref="G208:H208"/>
    <mergeCell ref="G36:H36"/>
    <mergeCell ref="G37:H37"/>
    <mergeCell ref="G45:H45"/>
    <mergeCell ref="G29:H29"/>
    <mergeCell ref="G54:H54"/>
    <mergeCell ref="G55:H55"/>
    <mergeCell ref="G62:H62"/>
    <mergeCell ref="G69:H69"/>
    <mergeCell ref="G70:H70"/>
    <mergeCell ref="B175:P175"/>
    <mergeCell ref="B176:P176"/>
    <mergeCell ref="C171:F171"/>
    <mergeCell ref="G171:H171"/>
    <mergeCell ref="I171:J171"/>
    <mergeCell ref="L171:N171"/>
    <mergeCell ref="O171:P171"/>
    <mergeCell ref="C172:F172"/>
    <mergeCell ref="G172:H172"/>
    <mergeCell ref="I172:J172"/>
    <mergeCell ref="L172:N172"/>
    <mergeCell ref="O172:P172"/>
    <mergeCell ref="C174:F174"/>
    <mergeCell ref="I174:J174"/>
  </mergeCells>
  <pageMargins left="0.35433070866141736" right="0.23622047244094485" top="0" bottom="0" header="0.3" footer="0.3"/>
  <pageSetup paperSize="9" scale="68" fitToHeight="0" orientation="portrait" r:id="rId1"/>
  <rowBreaks count="1" manualBreakCount="1">
    <brk id="15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Старшие сах.</vt:lpstr>
      <vt:lpstr>целиякия  старш</vt:lpstr>
      <vt:lpstr>'Старшие сах.'!Область_печати</vt:lpstr>
      <vt:lpstr>'целиякия  старш'!Область_печати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KirillovaMP</dc:creator>
  <cp:lastModifiedBy>Пользователь</cp:lastModifiedBy>
  <cp:lastPrinted>2021-08-31T12:43:21Z</cp:lastPrinted>
  <dcterms:created xsi:type="dcterms:W3CDTF">2020-12-25T12:10:30Z</dcterms:created>
  <dcterms:modified xsi:type="dcterms:W3CDTF">2023-07-10T15:57:46Z</dcterms:modified>
</cp:coreProperties>
</file>